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17" documentId="8_{EA2BE822-DB62-4A39-849A-99F0EE51F78A}" xr6:coauthVersionLast="47" xr6:coauthVersionMax="47" xr10:uidLastSave="{23A94485-B057-441C-9AAF-6FCFBC290677}"/>
  <bookViews>
    <workbookView xWindow="-120" yWindow="-120" windowWidth="29040" windowHeight="15720" xr2:uid="{00000000-000D-0000-FFFF-FFFF00000000}"/>
  </bookViews>
  <sheets>
    <sheet name="Blwyddyn 13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0" i="1" l="1"/>
  <c r="L50" i="1"/>
  <c r="K50" i="1"/>
  <c r="J50" i="1"/>
  <c r="I50" i="1"/>
  <c r="H50" i="1"/>
  <c r="G50" i="1"/>
  <c r="M48" i="1"/>
  <c r="L48" i="1"/>
  <c r="K48" i="1"/>
  <c r="J48" i="1"/>
  <c r="I48" i="1"/>
  <c r="H48" i="1"/>
  <c r="G48" i="1"/>
  <c r="M46" i="1"/>
  <c r="L46" i="1"/>
  <c r="K46" i="1"/>
  <c r="J46" i="1"/>
  <c r="I46" i="1"/>
  <c r="H46" i="1"/>
  <c r="G46" i="1"/>
  <c r="M44" i="1"/>
  <c r="L44" i="1"/>
  <c r="K44" i="1"/>
  <c r="J44" i="1"/>
  <c r="I44" i="1"/>
  <c r="H44" i="1"/>
  <c r="G44" i="1"/>
  <c r="M42" i="1"/>
  <c r="L42" i="1"/>
  <c r="K42" i="1"/>
  <c r="J42" i="1"/>
  <c r="I42" i="1"/>
  <c r="H42" i="1"/>
  <c r="G42" i="1"/>
  <c r="M40" i="1"/>
  <c r="L40" i="1"/>
  <c r="K40" i="1"/>
  <c r="J40" i="1"/>
  <c r="I40" i="1"/>
  <c r="H40" i="1"/>
  <c r="G40" i="1"/>
  <c r="M38" i="1"/>
  <c r="L38" i="1"/>
  <c r="K38" i="1"/>
  <c r="J38" i="1"/>
  <c r="I38" i="1"/>
  <c r="H38" i="1"/>
  <c r="G38" i="1"/>
  <c r="M36" i="1"/>
  <c r="L36" i="1"/>
  <c r="K36" i="1"/>
  <c r="J36" i="1"/>
  <c r="I36" i="1"/>
  <c r="H36" i="1"/>
  <c r="G36" i="1"/>
  <c r="M34" i="1"/>
  <c r="L34" i="1"/>
  <c r="K34" i="1"/>
  <c r="J34" i="1"/>
  <c r="I34" i="1"/>
  <c r="H34" i="1"/>
  <c r="G34" i="1"/>
  <c r="M32" i="1"/>
  <c r="L32" i="1"/>
  <c r="K32" i="1"/>
  <c r="J32" i="1"/>
  <c r="I32" i="1"/>
  <c r="H32" i="1"/>
  <c r="G32" i="1"/>
  <c r="M30" i="1"/>
  <c r="L30" i="1"/>
  <c r="K30" i="1"/>
  <c r="J30" i="1"/>
  <c r="I30" i="1"/>
  <c r="H30" i="1"/>
  <c r="G30" i="1"/>
  <c r="M28" i="1"/>
  <c r="L28" i="1"/>
  <c r="K28" i="1"/>
  <c r="J28" i="1"/>
  <c r="I28" i="1"/>
  <c r="H28" i="1"/>
  <c r="G28" i="1"/>
  <c r="M26" i="1"/>
  <c r="L26" i="1"/>
  <c r="K26" i="1"/>
  <c r="J26" i="1"/>
  <c r="I26" i="1"/>
  <c r="H26" i="1"/>
  <c r="G26" i="1"/>
  <c r="M24" i="1"/>
  <c r="L24" i="1"/>
  <c r="K24" i="1"/>
  <c r="J24" i="1"/>
  <c r="I24" i="1"/>
  <c r="H24" i="1"/>
  <c r="G24" i="1"/>
  <c r="M22" i="1"/>
  <c r="L22" i="1"/>
  <c r="K22" i="1"/>
  <c r="J22" i="1"/>
  <c r="I22" i="1"/>
  <c r="H22" i="1"/>
  <c r="G22" i="1"/>
  <c r="M20" i="1"/>
  <c r="L20" i="1"/>
  <c r="K20" i="1"/>
  <c r="J20" i="1"/>
  <c r="I20" i="1"/>
  <c r="H20" i="1"/>
  <c r="G20" i="1"/>
  <c r="M18" i="1"/>
  <c r="L18" i="1"/>
  <c r="K18" i="1"/>
  <c r="J18" i="1"/>
  <c r="I18" i="1"/>
  <c r="H18" i="1"/>
  <c r="G18" i="1"/>
  <c r="M16" i="1"/>
  <c r="L16" i="1"/>
  <c r="K16" i="1"/>
  <c r="J16" i="1"/>
  <c r="I16" i="1"/>
  <c r="H16" i="1"/>
  <c r="G16" i="1"/>
  <c r="M14" i="1"/>
  <c r="L14" i="1"/>
  <c r="K14" i="1"/>
  <c r="J14" i="1"/>
  <c r="I14" i="1"/>
  <c r="H14" i="1"/>
  <c r="G14" i="1"/>
  <c r="M12" i="1"/>
  <c r="L12" i="1"/>
  <c r="K12" i="1"/>
  <c r="J12" i="1"/>
  <c r="I12" i="1"/>
  <c r="H12" i="1"/>
  <c r="G12" i="1"/>
  <c r="M10" i="1"/>
  <c r="L10" i="1"/>
  <c r="K10" i="1"/>
  <c r="J10" i="1"/>
  <c r="I10" i="1"/>
  <c r="H10" i="1"/>
  <c r="G10" i="1"/>
  <c r="H8" i="1"/>
  <c r="I8" i="1"/>
  <c r="J8" i="1"/>
  <c r="J54" i="1" s="1"/>
  <c r="K8" i="1"/>
  <c r="L8" i="1"/>
  <c r="M8" i="1"/>
  <c r="G8" i="1"/>
  <c r="F50" i="1"/>
  <c r="E50" i="1"/>
  <c r="D50" i="1"/>
  <c r="C50" i="1"/>
  <c r="F48" i="1"/>
  <c r="E48" i="1"/>
  <c r="D48" i="1"/>
  <c r="C48" i="1"/>
  <c r="F46" i="1"/>
  <c r="E46" i="1"/>
  <c r="D46" i="1"/>
  <c r="C46" i="1"/>
  <c r="F44" i="1"/>
  <c r="E44" i="1"/>
  <c r="D44" i="1"/>
  <c r="C44" i="1"/>
  <c r="F42" i="1"/>
  <c r="E42" i="1"/>
  <c r="D42" i="1"/>
  <c r="C42" i="1"/>
  <c r="F40" i="1"/>
  <c r="E40" i="1"/>
  <c r="D40" i="1"/>
  <c r="C40" i="1"/>
  <c r="F38" i="1"/>
  <c r="E38" i="1"/>
  <c r="D38" i="1"/>
  <c r="C38" i="1"/>
  <c r="F36" i="1"/>
  <c r="E36" i="1"/>
  <c r="D36" i="1"/>
  <c r="C36" i="1"/>
  <c r="F34" i="1"/>
  <c r="E34" i="1"/>
  <c r="D34" i="1"/>
  <c r="C34" i="1"/>
  <c r="F32" i="1"/>
  <c r="E32" i="1"/>
  <c r="D32" i="1"/>
  <c r="C32" i="1"/>
  <c r="F30" i="1"/>
  <c r="E30" i="1"/>
  <c r="D30" i="1"/>
  <c r="C30" i="1"/>
  <c r="F28" i="1"/>
  <c r="E28" i="1"/>
  <c r="D28" i="1"/>
  <c r="C28" i="1"/>
  <c r="F26" i="1"/>
  <c r="E26" i="1"/>
  <c r="D26" i="1"/>
  <c r="C26" i="1"/>
  <c r="F24" i="1"/>
  <c r="E24" i="1"/>
  <c r="D24" i="1"/>
  <c r="C24" i="1"/>
  <c r="F22" i="1"/>
  <c r="E22" i="1"/>
  <c r="D22" i="1"/>
  <c r="C22" i="1"/>
  <c r="F20" i="1"/>
  <c r="E20" i="1"/>
  <c r="D20" i="1"/>
  <c r="C20" i="1"/>
  <c r="F18" i="1"/>
  <c r="E18" i="1"/>
  <c r="D18" i="1"/>
  <c r="C18" i="1"/>
  <c r="F16" i="1"/>
  <c r="E16" i="1"/>
  <c r="D16" i="1"/>
  <c r="C16" i="1"/>
  <c r="F14" i="1"/>
  <c r="E14" i="1"/>
  <c r="D14" i="1"/>
  <c r="C14" i="1"/>
  <c r="F12" i="1"/>
  <c r="E12" i="1"/>
  <c r="D12" i="1"/>
  <c r="C12" i="1"/>
  <c r="F10" i="1"/>
  <c r="E10" i="1"/>
  <c r="D10" i="1"/>
  <c r="C10" i="1"/>
  <c r="D8" i="1"/>
  <c r="E8" i="1"/>
  <c r="E52" i="1" s="1"/>
  <c r="F8" i="1"/>
  <c r="F52" i="1" s="1"/>
  <c r="C8" i="1"/>
  <c r="N28" i="1" l="1"/>
  <c r="N34" i="1"/>
  <c r="I35" i="1" s="1"/>
  <c r="H54" i="1"/>
  <c r="N32" i="1"/>
  <c r="F33" i="1" s="1"/>
  <c r="N44" i="1"/>
  <c r="G45" i="1" s="1"/>
  <c r="D52" i="1"/>
  <c r="N50" i="1"/>
  <c r="D51" i="1" s="1"/>
  <c r="I54" i="1"/>
  <c r="N30" i="1"/>
  <c r="M31" i="1" s="1"/>
  <c r="N42" i="1"/>
  <c r="K43" i="1" s="1"/>
  <c r="N36" i="1"/>
  <c r="L37" i="1" s="1"/>
  <c r="J33" i="1"/>
  <c r="C45" i="1"/>
  <c r="D45" i="1"/>
  <c r="K45" i="1"/>
  <c r="I45" i="1"/>
  <c r="L45" i="1"/>
  <c r="F45" i="1"/>
  <c r="M35" i="1"/>
  <c r="G31" i="1"/>
  <c r="L19" i="1"/>
  <c r="K33" i="1"/>
  <c r="J51" i="1"/>
  <c r="M19" i="1"/>
  <c r="E31" i="1"/>
  <c r="J35" i="1"/>
  <c r="C52" i="1"/>
  <c r="C19" i="1"/>
  <c r="N24" i="1"/>
  <c r="L25" i="1" s="1"/>
  <c r="N48" i="1"/>
  <c r="D49" i="1" s="1"/>
  <c r="C31" i="1"/>
  <c r="N18" i="1"/>
  <c r="G19" i="1" s="1"/>
  <c r="N20" i="1"/>
  <c r="G21" i="1" s="1"/>
  <c r="D33" i="1"/>
  <c r="N26" i="1"/>
  <c r="H27" i="1" s="1"/>
  <c r="N46" i="1"/>
  <c r="I47" i="1" s="1"/>
  <c r="N14" i="1"/>
  <c r="I15" i="1" s="1"/>
  <c r="N16" i="1"/>
  <c r="N17" i="1" s="1"/>
  <c r="D35" i="1"/>
  <c r="N8" i="1"/>
  <c r="C9" i="1" s="1"/>
  <c r="M54" i="1"/>
  <c r="I19" i="1"/>
  <c r="G54" i="1"/>
  <c r="I43" i="1"/>
  <c r="D29" i="1"/>
  <c r="L47" i="1"/>
  <c r="J29" i="1"/>
  <c r="G29" i="1"/>
  <c r="E29" i="1"/>
  <c r="N29" i="1"/>
  <c r="F29" i="1"/>
  <c r="C29" i="1"/>
  <c r="I29" i="1"/>
  <c r="H29" i="1"/>
  <c r="M29" i="1"/>
  <c r="L29" i="1"/>
  <c r="K29" i="1"/>
  <c r="M9" i="1"/>
  <c r="F21" i="1"/>
  <c r="M21" i="1"/>
  <c r="H21" i="1"/>
  <c r="E21" i="1"/>
  <c r="D21" i="1"/>
  <c r="H17" i="1"/>
  <c r="G17" i="1"/>
  <c r="L17" i="1"/>
  <c r="M17" i="1"/>
  <c r="C17" i="1"/>
  <c r="I37" i="1"/>
  <c r="D37" i="1"/>
  <c r="M37" i="1"/>
  <c r="E37" i="1"/>
  <c r="J37" i="1"/>
  <c r="H37" i="1"/>
  <c r="G37" i="1"/>
  <c r="J21" i="1"/>
  <c r="L54" i="1"/>
  <c r="J19" i="1"/>
  <c r="C35" i="1"/>
  <c r="H35" i="1"/>
  <c r="M45" i="1"/>
  <c r="F19" i="1"/>
  <c r="K19" i="1"/>
  <c r="G43" i="1"/>
  <c r="L35" i="1"/>
  <c r="H45" i="1"/>
  <c r="I31" i="1"/>
  <c r="N27" i="1"/>
  <c r="N38" i="1"/>
  <c r="C39" i="1" s="1"/>
  <c r="N12" i="1"/>
  <c r="I13" i="1" s="1"/>
  <c r="L33" i="1"/>
  <c r="N35" i="1"/>
  <c r="L43" i="1"/>
  <c r="J45" i="1"/>
  <c r="D31" i="1"/>
  <c r="J27" i="1"/>
  <c r="N22" i="1"/>
  <c r="D23" i="1" s="1"/>
  <c r="K54" i="1"/>
  <c r="N40" i="1"/>
  <c r="K35" i="1"/>
  <c r="G35" i="1"/>
  <c r="J43" i="1"/>
  <c r="N45" i="1"/>
  <c r="H33" i="1"/>
  <c r="E27" i="1"/>
  <c r="I33" i="1"/>
  <c r="C43" i="1"/>
  <c r="H43" i="1"/>
  <c r="E45" i="1"/>
  <c r="D17" i="1"/>
  <c r="M43" i="1"/>
  <c r="M33" i="1"/>
  <c r="N10" i="1"/>
  <c r="E35" i="1"/>
  <c r="N43" i="1"/>
  <c r="F43" i="1"/>
  <c r="C33" i="1"/>
  <c r="H49" i="1" l="1"/>
  <c r="G49" i="1"/>
  <c r="L49" i="1"/>
  <c r="C51" i="1"/>
  <c r="L21" i="1"/>
  <c r="D9" i="1"/>
  <c r="N51" i="1"/>
  <c r="C49" i="1"/>
  <c r="F51" i="1"/>
  <c r="K21" i="1"/>
  <c r="E9" i="1"/>
  <c r="G51" i="1"/>
  <c r="F37" i="1"/>
  <c r="H9" i="1"/>
  <c r="I9" i="1"/>
  <c r="K31" i="1"/>
  <c r="G33" i="1"/>
  <c r="K51" i="1"/>
  <c r="D19" i="1"/>
  <c r="C37" i="1"/>
  <c r="K17" i="1"/>
  <c r="I49" i="1"/>
  <c r="K9" i="1"/>
  <c r="J9" i="1"/>
  <c r="F35" i="1"/>
  <c r="N31" i="1"/>
  <c r="E33" i="1"/>
  <c r="L51" i="1"/>
  <c r="I51" i="1"/>
  <c r="C21" i="1"/>
  <c r="L9" i="1"/>
  <c r="L31" i="1"/>
  <c r="M51" i="1"/>
  <c r="E19" i="1"/>
  <c r="E43" i="1"/>
  <c r="N37" i="1"/>
  <c r="F17" i="1"/>
  <c r="E49" i="1"/>
  <c r="N9" i="1"/>
  <c r="D43" i="1"/>
  <c r="K37" i="1"/>
  <c r="J17" i="1"/>
  <c r="J49" i="1"/>
  <c r="F31" i="1"/>
  <c r="J31" i="1"/>
  <c r="N33" i="1"/>
  <c r="H51" i="1"/>
  <c r="E51" i="1"/>
  <c r="I17" i="1"/>
  <c r="H31" i="1"/>
  <c r="H25" i="1"/>
  <c r="E15" i="1"/>
  <c r="N25" i="1"/>
  <c r="L27" i="1"/>
  <c r="C25" i="1"/>
  <c r="H15" i="1"/>
  <c r="D27" i="1"/>
  <c r="E47" i="1"/>
  <c r="D47" i="1"/>
  <c r="K15" i="1"/>
  <c r="C54" i="1"/>
  <c r="C27" i="1"/>
  <c r="I27" i="1"/>
  <c r="C15" i="1"/>
  <c r="J25" i="1"/>
  <c r="F15" i="1"/>
  <c r="K47" i="1"/>
  <c r="G27" i="1"/>
  <c r="E17" i="1"/>
  <c r="I21" i="1"/>
  <c r="E25" i="1"/>
  <c r="M15" i="1"/>
  <c r="C47" i="1"/>
  <c r="H19" i="1"/>
  <c r="N19" i="1"/>
  <c r="M49" i="1"/>
  <c r="F27" i="1"/>
  <c r="G47" i="1"/>
  <c r="G25" i="1"/>
  <c r="H47" i="1"/>
  <c r="D25" i="1"/>
  <c r="M47" i="1"/>
  <c r="L15" i="1"/>
  <c r="N21" i="1"/>
  <c r="N49" i="1"/>
  <c r="K25" i="1"/>
  <c r="F9" i="1"/>
  <c r="D15" i="1"/>
  <c r="N47" i="1"/>
  <c r="M27" i="1"/>
  <c r="K49" i="1"/>
  <c r="F49" i="1"/>
  <c r="M25" i="1"/>
  <c r="G9" i="1"/>
  <c r="G15" i="1"/>
  <c r="J47" i="1"/>
  <c r="J15" i="1"/>
  <c r="F25" i="1"/>
  <c r="F47" i="1"/>
  <c r="N15" i="1"/>
  <c r="K27" i="1"/>
  <c r="I25" i="1"/>
  <c r="K41" i="1"/>
  <c r="M41" i="1"/>
  <c r="H41" i="1"/>
  <c r="N41" i="1"/>
  <c r="C41" i="1"/>
  <c r="G41" i="1"/>
  <c r="F41" i="1"/>
  <c r="I41" i="1"/>
  <c r="J41" i="1"/>
  <c r="E41" i="1"/>
  <c r="L41" i="1"/>
  <c r="C13" i="1"/>
  <c r="E13" i="1"/>
  <c r="J13" i="1"/>
  <c r="F13" i="1"/>
  <c r="M13" i="1"/>
  <c r="G13" i="1"/>
  <c r="H13" i="1"/>
  <c r="L13" i="1"/>
  <c r="N13" i="1"/>
  <c r="D13" i="1"/>
  <c r="K13" i="1"/>
  <c r="N23" i="1"/>
  <c r="G23" i="1"/>
  <c r="K23" i="1"/>
  <c r="I23" i="1"/>
  <c r="C23" i="1"/>
  <c r="H23" i="1"/>
  <c r="J23" i="1"/>
  <c r="F23" i="1"/>
  <c r="M23" i="1"/>
  <c r="E23" i="1"/>
  <c r="L23" i="1"/>
  <c r="M39" i="1"/>
  <c r="K39" i="1"/>
  <c r="D39" i="1"/>
  <c r="G39" i="1"/>
  <c r="J39" i="1"/>
  <c r="H39" i="1"/>
  <c r="F39" i="1"/>
  <c r="N39" i="1"/>
  <c r="L39" i="1"/>
  <c r="I39" i="1"/>
  <c r="E39" i="1"/>
  <c r="D41" i="1"/>
  <c r="D11" i="1"/>
  <c r="L11" i="1"/>
  <c r="J11" i="1"/>
  <c r="N11" i="1"/>
  <c r="H11" i="1"/>
  <c r="C11" i="1"/>
  <c r="N54" i="1"/>
  <c r="M55" i="1" s="1"/>
  <c r="F11" i="1"/>
  <c r="K11" i="1"/>
  <c r="I11" i="1"/>
  <c r="G11" i="1"/>
  <c r="E11" i="1"/>
  <c r="M11" i="1"/>
  <c r="K55" i="1" l="1"/>
  <c r="G55" i="1"/>
  <c r="N55" i="1"/>
  <c r="H55" i="1"/>
  <c r="J55" i="1"/>
  <c r="I55" i="1"/>
  <c r="C55" i="1"/>
  <c r="L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8" authorId="0" shapeId="0" xr:uid="{98EAB69F-4E13-46F1-962D-7479D9B3D7BA}">
      <text>
        <r>
          <rPr>
            <sz val="9"/>
            <color indexed="81"/>
            <rFont val="Tahoma"/>
            <family val="2"/>
          </rPr>
          <t>Dim ond coleg trydyddol sydd gan Ferthyr Tudful. Mae'r cleientiaid Bl 13 yn dod o Ysgol Arbennig Greenfields. 2 cleient nad ydynt mewn addysg, cyflogaeth neu hyfforddiant (NEET) - 13.3% allan o garfan o 15</t>
        </r>
      </text>
    </comment>
    <comment ref="B42" authorId="0" shapeId="0" xr:uid="{1CAC79F3-5FA2-4C34-A64C-B8B01876555C}">
      <text>
        <r>
          <rPr>
            <sz val="9"/>
            <color indexed="81"/>
            <rFont val="Tahoma"/>
            <family val="2"/>
          </rPr>
          <t>Dim ond coleg trydyddol sydd gan Flaenau Gwent. Mae cleientiaid Bl 13 yn dod o Ysgol Arbennig Penycwm. 1 cleient nad ydynt mewn addysg, cyflogaeth neu hyfforddiant (NEET) - 11.11% allan o garfan o 9</t>
        </r>
      </text>
    </comment>
  </commentList>
</comments>
</file>

<file path=xl/sharedStrings.xml><?xml version="1.0" encoding="utf-8"?>
<sst xmlns="http://schemas.openxmlformats.org/spreadsheetml/2006/main" count="66" uniqueCount="43">
  <si>
    <t>%</t>
  </si>
  <si>
    <t>Hynt ymadawyr ysgol yn ôl AALl</t>
  </si>
  <si>
    <t xml:space="preserve">Blwyddyn: </t>
  </si>
  <si>
    <t>Blwyddyn 13</t>
  </si>
  <si>
    <t>COD AALL</t>
  </si>
  <si>
    <t>AALL</t>
  </si>
  <si>
    <t xml:space="preserve">Yn parhau mewn Addysg Amser Llawn </t>
  </si>
  <si>
    <t>Yn parhau mewn addysg Ran-amser (llai nag 16 awr yr wythnos)</t>
  </si>
  <si>
    <t>Hyfforddiant yn Seiliedig ar Waith - statws anghyflogedig</t>
  </si>
  <si>
    <t>Hyfforddiant yn Seiliedig ar Waith - statws cyflogedig</t>
  </si>
  <si>
    <t>Cyflogedig - Arall</t>
  </si>
  <si>
    <t>Gwyddys nad ydynt mewn Addysg, Hyfforddiant na Chyflogaeth</t>
  </si>
  <si>
    <t>Dim ymateb i'r arolwg</t>
  </si>
  <si>
    <t>Wedi gadael yr ardal</t>
  </si>
  <si>
    <t>Cyfanswm yn y garfan</t>
  </si>
  <si>
    <t>Yn parhau mewn Addysg Llawn Amser (yn yr ysgol)</t>
  </si>
  <si>
    <t>Yn parhau mewn Addysg Llawn Amser (yn y Coleg)</t>
  </si>
  <si>
    <t>Yn parhau mewn Addysg Amser Llawn (mewn Addysg Uwch)</t>
  </si>
  <si>
    <t>Yn cymryd blwyddyn i ffwrdd (yn bwriadu mynd i AU y flwyddyn ganlynol)</t>
  </si>
  <si>
    <t xml:space="preserve">Cyngor Sir Ynys Môn </t>
  </si>
  <si>
    <t xml:space="preserve">Cyngor Gwynedd </t>
  </si>
  <si>
    <t xml:space="preserve">Cyngor Bwrdeistref Sirol Conwy </t>
  </si>
  <si>
    <t xml:space="preserve">Cyngor Sir Ddinbych </t>
  </si>
  <si>
    <t xml:space="preserve">Cyngor Sir Y Fflint </t>
  </si>
  <si>
    <t xml:space="preserve">Cyngor Bwrdeistref Sirol Wrecsam </t>
  </si>
  <si>
    <t xml:space="preserve">Cyngor Sir Powys </t>
  </si>
  <si>
    <t xml:space="preserve">Cyngor Sir Ceredigion </t>
  </si>
  <si>
    <t xml:space="preserve">Cyngor Sir Penfro </t>
  </si>
  <si>
    <t xml:space="preserve">Cyngor Sir Caerfyrddin </t>
  </si>
  <si>
    <t xml:space="preserve">Dinas a Sir Abertawe </t>
  </si>
  <si>
    <t xml:space="preserve">Cyngor Sir Castell-nedd Port Talbot </t>
  </si>
  <si>
    <r>
      <rPr>
        <b/>
        <sz val="11"/>
        <color indexed="8"/>
        <rFont val="Calibri"/>
        <family val="2"/>
      </rPr>
      <t xml:space="preserve">Cyngor </t>
    </r>
    <r>
      <rPr>
        <b/>
        <sz val="11"/>
        <color indexed="8"/>
        <rFont val="Calibri"/>
        <family val="2"/>
      </rPr>
      <t>Bwrdestref</t>
    </r>
    <r>
      <rPr>
        <b/>
        <sz val="11"/>
        <color indexed="8"/>
        <rFont val="Calibri"/>
        <family val="2"/>
      </rPr>
      <t xml:space="preserve"> Sirol Pen-y-bont ar Ogwr </t>
    </r>
  </si>
  <si>
    <t xml:space="preserve">Cyngor Sir Bro Morgannwg </t>
  </si>
  <si>
    <r>
      <rPr>
        <b/>
        <sz val="11"/>
        <color indexed="8"/>
        <rFont val="Calibri"/>
        <family val="2"/>
      </rPr>
      <t>Cyngor Bwrdeistref Sirol Rhondda Cynon Taf</t>
    </r>
    <r>
      <rPr>
        <sz val="11"/>
        <color indexed="8"/>
        <rFont val="Calibri"/>
        <family val="2"/>
      </rPr>
      <t xml:space="preserve"> </t>
    </r>
  </si>
  <si>
    <t xml:space="preserve">Cyngor Bwrdeistref Sirol Caerffili </t>
  </si>
  <si>
    <t xml:space="preserve">Cyngor Bwrdeistref Sirol Torfaen </t>
  </si>
  <si>
    <t xml:space="preserve">Cyngor Sir Fynwy </t>
  </si>
  <si>
    <t xml:space="preserve">Cyngor Dinas Casnewydd </t>
  </si>
  <si>
    <t xml:space="preserve">Cyngor Sir Caerdydd </t>
  </si>
  <si>
    <t>Is-gyfanswm</t>
  </si>
  <si>
    <t>Cyfanswm Cymru gyfan</t>
  </si>
  <si>
    <t xml:space="preserve">Cyngor Bwrdeistref Sirol Merthyr Tudful </t>
  </si>
  <si>
    <t xml:space="preserve">Cyngor Bwrdeistref Sirol Blaenau Gwent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</si>
</sst>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1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  <protection locked="0"/>
    </xf>
    <xf numFmtId="0" fontId="2" fillId="0" borderId="0" xfId="0" applyFont="1"/>
    <xf numFmtId="0" fontId="0" fillId="0" borderId="1" xfId="0" applyBorder="1" applyAlignment="1">
      <alignment textRotation="55" wrapText="1"/>
    </xf>
    <xf numFmtId="0" fontId="0" fillId="0" borderId="1" xfId="0" applyBorder="1" applyAlignment="1">
      <alignment textRotation="60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3" borderId="1" xfId="0" applyFill="1" applyBorder="1"/>
    <xf numFmtId="0" fontId="0" fillId="0" borderId="1" xfId="0" applyBorder="1"/>
    <xf numFmtId="2" fontId="0" fillId="3" borderId="1" xfId="0" applyNumberFormat="1" applyFill="1" applyBorder="1"/>
    <xf numFmtId="2" fontId="0" fillId="0" borderId="1" xfId="0" applyNumberFormat="1" applyBorder="1"/>
    <xf numFmtId="1" fontId="0" fillId="0" borderId="1" xfId="0" applyNumberFormat="1" applyBorder="1"/>
    <xf numFmtId="165" fontId="0" fillId="0" borderId="1" xfId="0" applyNumberForma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0" fillId="4" borderId="1" xfId="0" applyFill="1" applyBorder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textRotation="55" wrapText="1"/>
    </xf>
    <xf numFmtId="0" fontId="7" fillId="0" borderId="1" xfId="0" applyFont="1" applyBorder="1" applyAlignment="1">
      <alignment textRotation="60" wrapText="1"/>
    </xf>
    <xf numFmtId="0" fontId="7" fillId="2" borderId="1" xfId="0" applyFont="1" applyFill="1" applyBorder="1" applyAlignment="1">
      <alignment textRotation="60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7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textRotation="60" wrapText="1"/>
    </xf>
    <xf numFmtId="0" fontId="0" fillId="0" borderId="1" xfId="0" applyBorder="1" applyAlignment="1">
      <alignment horizontal="center" textRotation="60" wrapText="1"/>
    </xf>
    <xf numFmtId="0" fontId="0" fillId="5" borderId="1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eers Wales"/>
      <sheetName val="Year 11"/>
      <sheetName val="Year 12"/>
      <sheetName val="Year 13"/>
      <sheetName val="Sheet 3"/>
      <sheetName val="Sheet 1"/>
      <sheetName val="Sheet 2"/>
      <sheetName val="South Central"/>
      <sheetName val="South East"/>
      <sheetName val="North "/>
      <sheetName val="West"/>
    </sheetNames>
    <sheetDataSet>
      <sheetData sheetId="0">
        <row r="8">
          <cell r="C8">
            <v>9</v>
          </cell>
          <cell r="D8">
            <v>13</v>
          </cell>
          <cell r="E8">
            <v>195</v>
          </cell>
          <cell r="F8">
            <v>6</v>
          </cell>
          <cell r="G8">
            <v>0</v>
          </cell>
          <cell r="H8">
            <v>0</v>
          </cell>
          <cell r="I8">
            <v>5</v>
          </cell>
          <cell r="J8">
            <v>30</v>
          </cell>
          <cell r="K8">
            <v>0</v>
          </cell>
          <cell r="L8">
            <v>10</v>
          </cell>
          <cell r="M8">
            <v>0</v>
          </cell>
        </row>
        <row r="10">
          <cell r="C10">
            <v>12</v>
          </cell>
          <cell r="D10">
            <v>23</v>
          </cell>
          <cell r="E10">
            <v>250</v>
          </cell>
          <cell r="F10">
            <v>3</v>
          </cell>
          <cell r="G10">
            <v>2</v>
          </cell>
          <cell r="H10">
            <v>0</v>
          </cell>
          <cell r="I10">
            <v>8</v>
          </cell>
          <cell r="J10">
            <v>56</v>
          </cell>
          <cell r="K10">
            <v>10</v>
          </cell>
          <cell r="L10">
            <v>13</v>
          </cell>
          <cell r="M10">
            <v>0</v>
          </cell>
        </row>
        <row r="12">
          <cell r="C12">
            <v>22</v>
          </cell>
          <cell r="D12">
            <v>26</v>
          </cell>
          <cell r="E12">
            <v>375</v>
          </cell>
          <cell r="F12">
            <v>20</v>
          </cell>
          <cell r="G12">
            <v>6</v>
          </cell>
          <cell r="H12">
            <v>1</v>
          </cell>
          <cell r="I12">
            <v>10</v>
          </cell>
          <cell r="J12">
            <v>63</v>
          </cell>
          <cell r="K12">
            <v>7</v>
          </cell>
          <cell r="L12">
            <v>42</v>
          </cell>
          <cell r="M12">
            <v>0</v>
          </cell>
        </row>
        <row r="14">
          <cell r="C14">
            <v>28</v>
          </cell>
          <cell r="D14">
            <v>35</v>
          </cell>
          <cell r="E14">
            <v>276</v>
          </cell>
          <cell r="F14">
            <v>6</v>
          </cell>
          <cell r="G14">
            <v>0</v>
          </cell>
          <cell r="H14">
            <v>0</v>
          </cell>
          <cell r="I14">
            <v>6</v>
          </cell>
          <cell r="J14">
            <v>39</v>
          </cell>
          <cell r="K14">
            <v>11</v>
          </cell>
          <cell r="L14">
            <v>24</v>
          </cell>
          <cell r="M14">
            <v>1</v>
          </cell>
        </row>
        <row r="16">
          <cell r="C16">
            <v>33</v>
          </cell>
          <cell r="D16">
            <v>21</v>
          </cell>
          <cell r="E16">
            <v>363</v>
          </cell>
          <cell r="F16">
            <v>5</v>
          </cell>
          <cell r="G16">
            <v>1</v>
          </cell>
          <cell r="H16">
            <v>1</v>
          </cell>
          <cell r="I16">
            <v>22</v>
          </cell>
          <cell r="J16">
            <v>49</v>
          </cell>
          <cell r="K16">
            <v>19</v>
          </cell>
          <cell r="L16">
            <v>34</v>
          </cell>
          <cell r="M16">
            <v>4</v>
          </cell>
        </row>
        <row r="18">
          <cell r="C18">
            <v>39</v>
          </cell>
          <cell r="D18">
            <v>26</v>
          </cell>
          <cell r="E18">
            <v>76</v>
          </cell>
          <cell r="F18">
            <v>0</v>
          </cell>
          <cell r="G18">
            <v>1</v>
          </cell>
          <cell r="H18">
            <v>0</v>
          </cell>
          <cell r="I18">
            <v>1</v>
          </cell>
          <cell r="J18">
            <v>12</v>
          </cell>
          <cell r="K18">
            <v>6</v>
          </cell>
          <cell r="L18">
            <v>7</v>
          </cell>
          <cell r="M18">
            <v>1</v>
          </cell>
        </row>
        <row r="20">
          <cell r="C20">
            <v>42</v>
          </cell>
          <cell r="D20">
            <v>21</v>
          </cell>
          <cell r="E20">
            <v>277</v>
          </cell>
          <cell r="F20">
            <v>20</v>
          </cell>
          <cell r="G20">
            <v>2</v>
          </cell>
          <cell r="H20">
            <v>0</v>
          </cell>
          <cell r="I20">
            <v>17</v>
          </cell>
          <cell r="J20">
            <v>65</v>
          </cell>
          <cell r="K20">
            <v>11</v>
          </cell>
          <cell r="L20">
            <v>30</v>
          </cell>
          <cell r="M20">
            <v>3</v>
          </cell>
        </row>
        <row r="22">
          <cell r="C22">
            <v>17</v>
          </cell>
          <cell r="D22">
            <v>17</v>
          </cell>
          <cell r="E22">
            <v>242</v>
          </cell>
          <cell r="F22">
            <v>0</v>
          </cell>
          <cell r="G22">
            <v>1</v>
          </cell>
          <cell r="H22">
            <v>0</v>
          </cell>
          <cell r="I22">
            <v>6</v>
          </cell>
          <cell r="J22">
            <v>57</v>
          </cell>
          <cell r="K22">
            <v>12</v>
          </cell>
          <cell r="L22">
            <v>10</v>
          </cell>
          <cell r="M22">
            <v>2</v>
          </cell>
        </row>
        <row r="24">
          <cell r="C24">
            <v>19</v>
          </cell>
          <cell r="D24">
            <v>20</v>
          </cell>
          <cell r="E24">
            <v>204</v>
          </cell>
          <cell r="F24">
            <v>4</v>
          </cell>
          <cell r="G24">
            <v>1</v>
          </cell>
          <cell r="H24">
            <v>0</v>
          </cell>
          <cell r="I24">
            <v>5</v>
          </cell>
          <cell r="J24">
            <v>31</v>
          </cell>
          <cell r="K24">
            <v>6</v>
          </cell>
          <cell r="L24">
            <v>19</v>
          </cell>
          <cell r="M24">
            <v>1</v>
          </cell>
        </row>
        <row r="26">
          <cell r="C26">
            <v>19</v>
          </cell>
          <cell r="D26">
            <v>64</v>
          </cell>
          <cell r="E26">
            <v>419</v>
          </cell>
          <cell r="F26">
            <v>1</v>
          </cell>
          <cell r="G26">
            <v>0</v>
          </cell>
          <cell r="H26">
            <v>2</v>
          </cell>
          <cell r="I26">
            <v>19</v>
          </cell>
          <cell r="J26">
            <v>124</v>
          </cell>
          <cell r="K26">
            <v>18</v>
          </cell>
          <cell r="L26">
            <v>11</v>
          </cell>
          <cell r="M26">
            <v>1</v>
          </cell>
        </row>
        <row r="28">
          <cell r="C28">
            <v>25</v>
          </cell>
          <cell r="D28">
            <v>33</v>
          </cell>
          <cell r="E28">
            <v>480</v>
          </cell>
          <cell r="F28">
            <v>8</v>
          </cell>
          <cell r="G28">
            <v>0</v>
          </cell>
          <cell r="H28">
            <v>0</v>
          </cell>
          <cell r="I28">
            <v>17</v>
          </cell>
          <cell r="J28">
            <v>72</v>
          </cell>
          <cell r="K28">
            <v>15</v>
          </cell>
          <cell r="L28">
            <v>9</v>
          </cell>
          <cell r="M28">
            <v>1</v>
          </cell>
        </row>
        <row r="30">
          <cell r="C30">
            <v>14</v>
          </cell>
          <cell r="D30">
            <v>8</v>
          </cell>
          <cell r="E30">
            <v>132</v>
          </cell>
          <cell r="F30">
            <v>0</v>
          </cell>
          <cell r="G30">
            <v>0</v>
          </cell>
          <cell r="H30">
            <v>1</v>
          </cell>
          <cell r="I30">
            <v>6</v>
          </cell>
          <cell r="J30">
            <v>22</v>
          </cell>
          <cell r="K30">
            <v>13</v>
          </cell>
          <cell r="L30">
            <v>1</v>
          </cell>
          <cell r="M30">
            <v>0</v>
          </cell>
        </row>
        <row r="32">
          <cell r="C32">
            <v>19</v>
          </cell>
          <cell r="D32">
            <v>47</v>
          </cell>
          <cell r="E32">
            <v>511</v>
          </cell>
          <cell r="F32">
            <v>21</v>
          </cell>
          <cell r="G32">
            <v>3</v>
          </cell>
          <cell r="H32">
            <v>0</v>
          </cell>
          <cell r="I32">
            <v>13</v>
          </cell>
          <cell r="J32">
            <v>85</v>
          </cell>
          <cell r="K32">
            <v>12</v>
          </cell>
          <cell r="L32">
            <v>40</v>
          </cell>
          <cell r="M32">
            <v>3</v>
          </cell>
        </row>
        <row r="34">
          <cell r="C34">
            <v>26</v>
          </cell>
          <cell r="D34">
            <v>40</v>
          </cell>
          <cell r="E34">
            <v>492</v>
          </cell>
          <cell r="F34">
            <v>20</v>
          </cell>
          <cell r="G34">
            <v>1</v>
          </cell>
          <cell r="H34">
            <v>0</v>
          </cell>
          <cell r="I34">
            <v>10</v>
          </cell>
          <cell r="J34">
            <v>89</v>
          </cell>
          <cell r="K34">
            <v>17</v>
          </cell>
          <cell r="L34">
            <v>59</v>
          </cell>
          <cell r="M34">
            <v>0</v>
          </cell>
        </row>
        <row r="36">
          <cell r="C36">
            <v>49</v>
          </cell>
          <cell r="D36">
            <v>122</v>
          </cell>
          <cell r="E36">
            <v>755</v>
          </cell>
          <cell r="F36">
            <v>7</v>
          </cell>
          <cell r="G36">
            <v>5</v>
          </cell>
          <cell r="H36">
            <v>1</v>
          </cell>
          <cell r="I36">
            <v>31</v>
          </cell>
          <cell r="J36">
            <v>159</v>
          </cell>
          <cell r="K36">
            <v>31</v>
          </cell>
          <cell r="L36">
            <v>24</v>
          </cell>
          <cell r="M36">
            <v>1</v>
          </cell>
        </row>
        <row r="38">
          <cell r="C38">
            <v>7</v>
          </cell>
          <cell r="D38">
            <v>5</v>
          </cell>
          <cell r="E38">
            <v>0</v>
          </cell>
          <cell r="F38">
            <v>0</v>
          </cell>
          <cell r="G38">
            <v>0</v>
          </cell>
          <cell r="H38">
            <v>1</v>
          </cell>
          <cell r="I38">
            <v>0</v>
          </cell>
          <cell r="J38">
            <v>0</v>
          </cell>
          <cell r="K38">
            <v>2</v>
          </cell>
          <cell r="L38">
            <v>0</v>
          </cell>
          <cell r="M38">
            <v>0</v>
          </cell>
        </row>
        <row r="40">
          <cell r="C40">
            <v>16</v>
          </cell>
          <cell r="D40">
            <v>24</v>
          </cell>
          <cell r="E40">
            <v>266</v>
          </cell>
          <cell r="F40">
            <v>0</v>
          </cell>
          <cell r="G40">
            <v>3</v>
          </cell>
          <cell r="H40">
            <v>0</v>
          </cell>
          <cell r="I40">
            <v>2</v>
          </cell>
          <cell r="J40">
            <v>41</v>
          </cell>
          <cell r="K40">
            <v>5</v>
          </cell>
          <cell r="L40">
            <v>62</v>
          </cell>
          <cell r="M40">
            <v>0</v>
          </cell>
        </row>
        <row r="42">
          <cell r="C42">
            <v>6</v>
          </cell>
          <cell r="D42">
            <v>2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</row>
        <row r="44">
          <cell r="C44">
            <v>6</v>
          </cell>
          <cell r="D44">
            <v>6</v>
          </cell>
          <cell r="E44">
            <v>47</v>
          </cell>
          <cell r="F44">
            <v>0</v>
          </cell>
          <cell r="G44">
            <v>0</v>
          </cell>
          <cell r="H44">
            <v>0</v>
          </cell>
          <cell r="I44">
            <v>1</v>
          </cell>
          <cell r="J44">
            <v>7</v>
          </cell>
          <cell r="K44">
            <v>6</v>
          </cell>
          <cell r="L44">
            <v>5</v>
          </cell>
          <cell r="M44">
            <v>0</v>
          </cell>
        </row>
        <row r="46">
          <cell r="C46">
            <v>4</v>
          </cell>
          <cell r="D46">
            <v>16</v>
          </cell>
          <cell r="E46">
            <v>273</v>
          </cell>
          <cell r="F46">
            <v>11</v>
          </cell>
          <cell r="G46">
            <v>1</v>
          </cell>
          <cell r="H46">
            <v>0</v>
          </cell>
          <cell r="I46">
            <v>16</v>
          </cell>
          <cell r="J46">
            <v>73</v>
          </cell>
          <cell r="K46">
            <v>8</v>
          </cell>
          <cell r="L46">
            <v>3</v>
          </cell>
          <cell r="M46">
            <v>3</v>
          </cell>
        </row>
        <row r="48">
          <cell r="C48">
            <v>8</v>
          </cell>
          <cell r="D48">
            <v>39</v>
          </cell>
          <cell r="E48">
            <v>521</v>
          </cell>
          <cell r="F48">
            <v>1</v>
          </cell>
          <cell r="G48">
            <v>6</v>
          </cell>
          <cell r="H48">
            <v>1</v>
          </cell>
          <cell r="I48">
            <v>13</v>
          </cell>
          <cell r="J48">
            <v>116</v>
          </cell>
          <cell r="K48">
            <v>8</v>
          </cell>
          <cell r="L48">
            <v>21</v>
          </cell>
          <cell r="M48">
            <v>1</v>
          </cell>
        </row>
        <row r="50">
          <cell r="C50">
            <v>61</v>
          </cell>
          <cell r="D50">
            <v>70</v>
          </cell>
          <cell r="E50">
            <v>909</v>
          </cell>
          <cell r="F50">
            <v>27</v>
          </cell>
          <cell r="G50">
            <v>1</v>
          </cell>
          <cell r="H50">
            <v>1</v>
          </cell>
          <cell r="I50">
            <v>6</v>
          </cell>
          <cell r="J50">
            <v>64</v>
          </cell>
          <cell r="K50">
            <v>33</v>
          </cell>
          <cell r="L50">
            <v>340</v>
          </cell>
          <cell r="M50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8"/>
  <sheetViews>
    <sheetView tabSelected="1" workbookViewId="0">
      <selection activeCell="B57" sqref="B57"/>
    </sheetView>
  </sheetViews>
  <sheetFormatPr defaultRowHeight="15" x14ac:dyDescent="0.25"/>
  <cols>
    <col min="1" max="1" width="10.85546875" customWidth="1"/>
    <col min="2" max="2" width="32.42578125" customWidth="1"/>
    <col min="3" max="4" width="15.28515625" customWidth="1"/>
    <col min="5" max="5" width="18.28515625" customWidth="1"/>
    <col min="6" max="6" width="21.42578125" customWidth="1"/>
    <col min="7" max="7" width="22" customWidth="1"/>
    <col min="8" max="8" width="18.7109375" customWidth="1"/>
    <col min="9" max="9" width="19.5703125" customWidth="1"/>
    <col min="10" max="10" width="11.85546875" customWidth="1"/>
    <col min="11" max="11" width="23.42578125" customWidth="1"/>
    <col min="12" max="12" width="11.42578125" customWidth="1"/>
    <col min="13" max="13" width="11.5703125" bestFit="1" customWidth="1"/>
    <col min="14" max="14" width="11.28515625" customWidth="1"/>
    <col min="15" max="15" width="44" customWidth="1"/>
    <col min="17" max="17" width="62.140625" customWidth="1"/>
  </cols>
  <sheetData>
    <row r="1" spans="1:14" x14ac:dyDescent="0.25">
      <c r="A1" s="18" t="s">
        <v>1</v>
      </c>
    </row>
    <row r="2" spans="1:14" x14ac:dyDescent="0.25">
      <c r="A2" s="18" t="s">
        <v>2</v>
      </c>
      <c r="B2" s="2">
        <v>2021</v>
      </c>
    </row>
    <row r="3" spans="1:14" x14ac:dyDescent="0.25">
      <c r="A3" s="18" t="s">
        <v>3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</row>
    <row r="6" spans="1:14" ht="75" customHeight="1" x14ac:dyDescent="0.25">
      <c r="A6" s="19" t="s">
        <v>4</v>
      </c>
      <c r="B6" s="19" t="s">
        <v>5</v>
      </c>
      <c r="C6" s="28" t="s">
        <v>6</v>
      </c>
      <c r="D6" s="29"/>
      <c r="E6" s="29"/>
      <c r="F6" s="29"/>
      <c r="G6" s="20" t="s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20" t="s">
        <v>12</v>
      </c>
      <c r="M6" s="20" t="s">
        <v>13</v>
      </c>
      <c r="N6" s="20" t="s">
        <v>14</v>
      </c>
    </row>
    <row r="7" spans="1:14" ht="74.25" customHeight="1" x14ac:dyDescent="0.25">
      <c r="A7" s="4"/>
      <c r="B7" s="4"/>
      <c r="C7" s="21" t="s">
        <v>15</v>
      </c>
      <c r="D7" s="21" t="s">
        <v>16</v>
      </c>
      <c r="E7" s="21" t="s">
        <v>17</v>
      </c>
      <c r="F7" s="21" t="s">
        <v>18</v>
      </c>
      <c r="G7" s="5"/>
      <c r="H7" s="5"/>
      <c r="I7" s="5"/>
      <c r="J7" s="5"/>
      <c r="K7" s="5"/>
      <c r="L7" s="5"/>
      <c r="M7" s="5"/>
      <c r="N7" s="5"/>
    </row>
    <row r="8" spans="1:14" ht="21" customHeight="1" x14ac:dyDescent="0.25">
      <c r="A8" s="6">
        <v>660</v>
      </c>
      <c r="B8" s="22" t="s">
        <v>19</v>
      </c>
      <c r="C8" s="8">
        <f>SUM('[1]Careers Wales'!C8)</f>
        <v>9</v>
      </c>
      <c r="D8" s="8">
        <f>SUM('[1]Careers Wales'!D8)</f>
        <v>13</v>
      </c>
      <c r="E8" s="8">
        <f>SUM('[1]Careers Wales'!E8)</f>
        <v>195</v>
      </c>
      <c r="F8" s="8">
        <f>SUM('[1]Careers Wales'!F8)</f>
        <v>6</v>
      </c>
      <c r="G8" s="9">
        <f>SUM('[1]Careers Wales'!G8)</f>
        <v>0</v>
      </c>
      <c r="H8" s="9">
        <f>SUM('[1]Careers Wales'!H8)</f>
        <v>0</v>
      </c>
      <c r="I8" s="9">
        <f>SUM('[1]Careers Wales'!I8)</f>
        <v>5</v>
      </c>
      <c r="J8" s="9">
        <f>SUM('[1]Careers Wales'!J8)</f>
        <v>30</v>
      </c>
      <c r="K8" s="9">
        <f>SUM('[1]Careers Wales'!K8)</f>
        <v>0</v>
      </c>
      <c r="L8" s="9">
        <f>SUM('[1]Careers Wales'!L8)</f>
        <v>10</v>
      </c>
      <c r="M8" s="9">
        <f>SUM('[1]Careers Wales'!M8)</f>
        <v>0</v>
      </c>
      <c r="N8" s="9">
        <f>SUM(C8:M8)</f>
        <v>268</v>
      </c>
    </row>
    <row r="9" spans="1:14" x14ac:dyDescent="0.25">
      <c r="A9" s="6" t="s">
        <v>0</v>
      </c>
      <c r="B9" s="7"/>
      <c r="C9" s="10">
        <f t="shared" ref="C9:N9" si="0">C8/$N$8*100</f>
        <v>3.3582089552238807</v>
      </c>
      <c r="D9" s="10">
        <f t="shared" si="0"/>
        <v>4.8507462686567164</v>
      </c>
      <c r="E9" s="10">
        <f t="shared" si="0"/>
        <v>72.761194029850756</v>
      </c>
      <c r="F9" s="10">
        <f t="shared" si="0"/>
        <v>2.2388059701492535</v>
      </c>
      <c r="G9" s="11">
        <f t="shared" si="0"/>
        <v>0</v>
      </c>
      <c r="H9" s="11">
        <f t="shared" si="0"/>
        <v>0</v>
      </c>
      <c r="I9" s="11">
        <f t="shared" si="0"/>
        <v>1.8656716417910446</v>
      </c>
      <c r="J9" s="11">
        <f t="shared" si="0"/>
        <v>11.194029850746269</v>
      </c>
      <c r="K9" s="11">
        <f t="shared" si="0"/>
        <v>0</v>
      </c>
      <c r="L9" s="11">
        <f t="shared" si="0"/>
        <v>3.7313432835820892</v>
      </c>
      <c r="M9" s="11">
        <f t="shared" si="0"/>
        <v>0</v>
      </c>
      <c r="N9" s="9">
        <f t="shared" si="0"/>
        <v>100</v>
      </c>
    </row>
    <row r="10" spans="1:14" ht="21" customHeight="1" x14ac:dyDescent="0.25">
      <c r="A10" s="6">
        <v>661</v>
      </c>
      <c r="B10" s="22" t="s">
        <v>20</v>
      </c>
      <c r="C10" s="8">
        <f>SUM('[1]Careers Wales'!C10)</f>
        <v>12</v>
      </c>
      <c r="D10" s="8">
        <f>SUM('[1]Careers Wales'!D10)</f>
        <v>23</v>
      </c>
      <c r="E10" s="8">
        <f>SUM('[1]Careers Wales'!E10)</f>
        <v>250</v>
      </c>
      <c r="F10" s="8">
        <f>SUM('[1]Careers Wales'!F10)</f>
        <v>3</v>
      </c>
      <c r="G10" s="9">
        <f>SUM('[1]Careers Wales'!G10)</f>
        <v>2</v>
      </c>
      <c r="H10" s="9">
        <f>SUM('[1]Careers Wales'!H10)</f>
        <v>0</v>
      </c>
      <c r="I10" s="9">
        <f>SUM('[1]Careers Wales'!I10)</f>
        <v>8</v>
      </c>
      <c r="J10" s="9">
        <f>SUM('[1]Careers Wales'!J10)</f>
        <v>56</v>
      </c>
      <c r="K10" s="9">
        <f>SUM('[1]Careers Wales'!K10)</f>
        <v>10</v>
      </c>
      <c r="L10" s="9">
        <f>SUM('[1]Careers Wales'!L10)</f>
        <v>13</v>
      </c>
      <c r="M10" s="9">
        <f>SUM('[1]Careers Wales'!M10)</f>
        <v>0</v>
      </c>
      <c r="N10" s="9">
        <f>SUM(C10:M10)</f>
        <v>377</v>
      </c>
    </row>
    <row r="11" spans="1:14" x14ac:dyDescent="0.25">
      <c r="A11" s="6" t="s">
        <v>0</v>
      </c>
      <c r="B11" s="7"/>
      <c r="C11" s="10">
        <f t="shared" ref="C11:N11" si="1">C10/$N$10*100</f>
        <v>3.183023872679045</v>
      </c>
      <c r="D11" s="10">
        <f t="shared" si="1"/>
        <v>6.1007957559681696</v>
      </c>
      <c r="E11" s="10">
        <f t="shared" si="1"/>
        <v>66.312997347480106</v>
      </c>
      <c r="F11" s="10">
        <f t="shared" si="1"/>
        <v>0.79575596816976124</v>
      </c>
      <c r="G11" s="11">
        <f t="shared" si="1"/>
        <v>0.53050397877984079</v>
      </c>
      <c r="H11" s="11">
        <f t="shared" si="1"/>
        <v>0</v>
      </c>
      <c r="I11" s="11">
        <f t="shared" si="1"/>
        <v>2.1220159151193632</v>
      </c>
      <c r="J11" s="11">
        <f t="shared" si="1"/>
        <v>14.854111405835543</v>
      </c>
      <c r="K11" s="11">
        <f t="shared" si="1"/>
        <v>2.6525198938992043</v>
      </c>
      <c r="L11" s="11">
        <f t="shared" si="1"/>
        <v>3.4482758620689653</v>
      </c>
      <c r="M11" s="11">
        <f t="shared" si="1"/>
        <v>0</v>
      </c>
      <c r="N11" s="9">
        <f t="shared" si="1"/>
        <v>100</v>
      </c>
    </row>
    <row r="12" spans="1:14" ht="21" customHeight="1" x14ac:dyDescent="0.25">
      <c r="A12" s="6">
        <v>662</v>
      </c>
      <c r="B12" s="22" t="s">
        <v>21</v>
      </c>
      <c r="C12" s="8">
        <f>SUM('[1]Careers Wales'!C12)</f>
        <v>22</v>
      </c>
      <c r="D12" s="8">
        <f>SUM('[1]Careers Wales'!D12)</f>
        <v>26</v>
      </c>
      <c r="E12" s="8">
        <f>SUM('[1]Careers Wales'!E12)</f>
        <v>375</v>
      </c>
      <c r="F12" s="8">
        <f>SUM('[1]Careers Wales'!F12)</f>
        <v>20</v>
      </c>
      <c r="G12" s="9">
        <f>SUM('[1]Careers Wales'!G12)</f>
        <v>6</v>
      </c>
      <c r="H12" s="9">
        <f>SUM('[1]Careers Wales'!H12)</f>
        <v>1</v>
      </c>
      <c r="I12" s="9">
        <f>SUM('[1]Careers Wales'!I12)</f>
        <v>10</v>
      </c>
      <c r="J12" s="9">
        <f>SUM('[1]Careers Wales'!J12)</f>
        <v>63</v>
      </c>
      <c r="K12" s="9">
        <f>SUM('[1]Careers Wales'!K12)</f>
        <v>7</v>
      </c>
      <c r="L12" s="9">
        <f>SUM('[1]Careers Wales'!L12)</f>
        <v>42</v>
      </c>
      <c r="M12" s="9">
        <f>SUM('[1]Careers Wales'!M12)</f>
        <v>0</v>
      </c>
      <c r="N12" s="9">
        <f>SUM(C12:M12)</f>
        <v>572</v>
      </c>
    </row>
    <row r="13" spans="1:14" x14ac:dyDescent="0.25">
      <c r="A13" s="6" t="s">
        <v>0</v>
      </c>
      <c r="B13" s="7"/>
      <c r="C13" s="10">
        <f t="shared" ref="C13:N13" si="2">C12/$N$12*100</f>
        <v>3.8461538461538463</v>
      </c>
      <c r="D13" s="10">
        <f t="shared" si="2"/>
        <v>4.5454545454545459</v>
      </c>
      <c r="E13" s="10">
        <f t="shared" si="2"/>
        <v>65.55944055944056</v>
      </c>
      <c r="F13" s="10">
        <f t="shared" si="2"/>
        <v>3.4965034965034967</v>
      </c>
      <c r="G13" s="11">
        <f t="shared" si="2"/>
        <v>1.048951048951049</v>
      </c>
      <c r="H13" s="11">
        <f t="shared" si="2"/>
        <v>0.17482517482517482</v>
      </c>
      <c r="I13" s="11">
        <f t="shared" si="2"/>
        <v>1.7482517482517483</v>
      </c>
      <c r="J13" s="11">
        <f t="shared" si="2"/>
        <v>11.013986013986015</v>
      </c>
      <c r="K13" s="11">
        <f t="shared" si="2"/>
        <v>1.2237762237762237</v>
      </c>
      <c r="L13" s="11">
        <f t="shared" si="2"/>
        <v>7.3426573426573425</v>
      </c>
      <c r="M13" s="11">
        <f t="shared" si="2"/>
        <v>0</v>
      </c>
      <c r="N13" s="9">
        <f t="shared" si="2"/>
        <v>100</v>
      </c>
    </row>
    <row r="14" spans="1:14" ht="21" customHeight="1" x14ac:dyDescent="0.25">
      <c r="A14" s="6">
        <v>663</v>
      </c>
      <c r="B14" s="22" t="s">
        <v>22</v>
      </c>
      <c r="C14" s="8">
        <f>SUM('[1]Careers Wales'!C14)</f>
        <v>28</v>
      </c>
      <c r="D14" s="8">
        <f>SUM('[1]Careers Wales'!D14)</f>
        <v>35</v>
      </c>
      <c r="E14" s="8">
        <f>SUM('[1]Careers Wales'!E14)</f>
        <v>276</v>
      </c>
      <c r="F14" s="8">
        <f>SUM('[1]Careers Wales'!F14)</f>
        <v>6</v>
      </c>
      <c r="G14" s="9">
        <f>SUM('[1]Careers Wales'!G14)</f>
        <v>0</v>
      </c>
      <c r="H14" s="9">
        <f>SUM('[1]Careers Wales'!H14)</f>
        <v>0</v>
      </c>
      <c r="I14" s="9">
        <f>SUM('[1]Careers Wales'!I14)</f>
        <v>6</v>
      </c>
      <c r="J14" s="9">
        <f>SUM('[1]Careers Wales'!J14)</f>
        <v>39</v>
      </c>
      <c r="K14" s="9">
        <f>SUM('[1]Careers Wales'!K14)</f>
        <v>11</v>
      </c>
      <c r="L14" s="9">
        <f>SUM('[1]Careers Wales'!L14)</f>
        <v>24</v>
      </c>
      <c r="M14" s="9">
        <f>SUM('[1]Careers Wales'!M14)</f>
        <v>1</v>
      </c>
      <c r="N14" s="9">
        <f>SUM(C14:M14)</f>
        <v>426</v>
      </c>
    </row>
    <row r="15" spans="1:14" x14ac:dyDescent="0.25">
      <c r="A15" s="6" t="s">
        <v>0</v>
      </c>
      <c r="B15" s="7"/>
      <c r="C15" s="10">
        <f t="shared" ref="C15:N15" si="3">C14/$N$14*100</f>
        <v>6.5727699530516439</v>
      </c>
      <c r="D15" s="10">
        <f t="shared" si="3"/>
        <v>8.215962441314554</v>
      </c>
      <c r="E15" s="10">
        <f t="shared" si="3"/>
        <v>64.788732394366207</v>
      </c>
      <c r="F15" s="10">
        <f t="shared" si="3"/>
        <v>1.4084507042253522</v>
      </c>
      <c r="G15" s="11">
        <f t="shared" si="3"/>
        <v>0</v>
      </c>
      <c r="H15" s="11">
        <f t="shared" si="3"/>
        <v>0</v>
      </c>
      <c r="I15" s="11">
        <f t="shared" si="3"/>
        <v>1.4084507042253522</v>
      </c>
      <c r="J15" s="11">
        <f t="shared" si="3"/>
        <v>9.1549295774647899</v>
      </c>
      <c r="K15" s="11">
        <f t="shared" si="3"/>
        <v>2.5821596244131455</v>
      </c>
      <c r="L15" s="11">
        <f t="shared" si="3"/>
        <v>5.6338028169014089</v>
      </c>
      <c r="M15" s="11">
        <f t="shared" si="3"/>
        <v>0.23474178403755869</v>
      </c>
      <c r="N15" s="12">
        <f t="shared" si="3"/>
        <v>100</v>
      </c>
    </row>
    <row r="16" spans="1:14" ht="21" customHeight="1" x14ac:dyDescent="0.25">
      <c r="A16" s="6">
        <v>664</v>
      </c>
      <c r="B16" s="22" t="s">
        <v>23</v>
      </c>
      <c r="C16" s="8">
        <f>SUM('[1]Careers Wales'!C16)</f>
        <v>33</v>
      </c>
      <c r="D16" s="8">
        <f>SUM('[1]Careers Wales'!D16)</f>
        <v>21</v>
      </c>
      <c r="E16" s="8">
        <f>SUM('[1]Careers Wales'!E16)</f>
        <v>363</v>
      </c>
      <c r="F16" s="8">
        <f>SUM('[1]Careers Wales'!F16)</f>
        <v>5</v>
      </c>
      <c r="G16" s="9">
        <f>SUM('[1]Careers Wales'!G16)</f>
        <v>1</v>
      </c>
      <c r="H16" s="9">
        <f>SUM('[1]Careers Wales'!H16)</f>
        <v>1</v>
      </c>
      <c r="I16" s="9">
        <f>SUM('[1]Careers Wales'!I16)</f>
        <v>22</v>
      </c>
      <c r="J16" s="9">
        <f>SUM('[1]Careers Wales'!J16)</f>
        <v>49</v>
      </c>
      <c r="K16" s="9">
        <f>SUM('[1]Careers Wales'!K16)</f>
        <v>19</v>
      </c>
      <c r="L16" s="9">
        <f>SUM('[1]Careers Wales'!L16)</f>
        <v>34</v>
      </c>
      <c r="M16" s="9">
        <f>SUM('[1]Careers Wales'!M16)</f>
        <v>4</v>
      </c>
      <c r="N16" s="9">
        <f>SUM(C16:M16)</f>
        <v>552</v>
      </c>
    </row>
    <row r="17" spans="1:14" x14ac:dyDescent="0.25">
      <c r="A17" s="6" t="s">
        <v>0</v>
      </c>
      <c r="B17" s="7"/>
      <c r="C17" s="10">
        <f t="shared" ref="C17:N17" si="4">C16/$N$16*100</f>
        <v>5.9782608695652177</v>
      </c>
      <c r="D17" s="10">
        <f t="shared" si="4"/>
        <v>3.804347826086957</v>
      </c>
      <c r="E17" s="10">
        <f t="shared" si="4"/>
        <v>65.760869565217391</v>
      </c>
      <c r="F17" s="10">
        <f t="shared" si="4"/>
        <v>0.90579710144927539</v>
      </c>
      <c r="G17" s="11">
        <f t="shared" si="4"/>
        <v>0.18115942028985507</v>
      </c>
      <c r="H17" s="11">
        <f t="shared" si="4"/>
        <v>0.18115942028985507</v>
      </c>
      <c r="I17" s="11">
        <f t="shared" si="4"/>
        <v>3.9855072463768111</v>
      </c>
      <c r="J17" s="11">
        <f t="shared" si="4"/>
        <v>8.8768115942028984</v>
      </c>
      <c r="K17" s="11">
        <f t="shared" si="4"/>
        <v>3.4420289855072466</v>
      </c>
      <c r="L17" s="11">
        <f t="shared" si="4"/>
        <v>6.1594202898550732</v>
      </c>
      <c r="M17" s="11">
        <f t="shared" si="4"/>
        <v>0.72463768115942029</v>
      </c>
      <c r="N17" s="12">
        <f t="shared" si="4"/>
        <v>100</v>
      </c>
    </row>
    <row r="18" spans="1:14" ht="15.4" customHeight="1" x14ac:dyDescent="0.25">
      <c r="A18" s="6">
        <v>665</v>
      </c>
      <c r="B18" s="22" t="s">
        <v>24</v>
      </c>
      <c r="C18" s="8">
        <f>SUM('[1]Careers Wales'!C18)</f>
        <v>39</v>
      </c>
      <c r="D18" s="8">
        <f>SUM('[1]Careers Wales'!D18)</f>
        <v>26</v>
      </c>
      <c r="E18" s="8">
        <f>SUM('[1]Careers Wales'!E18)</f>
        <v>76</v>
      </c>
      <c r="F18" s="8">
        <f>SUM('[1]Careers Wales'!F18)</f>
        <v>0</v>
      </c>
      <c r="G18" s="9">
        <f>SUM('[1]Careers Wales'!G18)</f>
        <v>1</v>
      </c>
      <c r="H18" s="9">
        <f>SUM('[1]Careers Wales'!H18)</f>
        <v>0</v>
      </c>
      <c r="I18" s="9">
        <f>SUM('[1]Careers Wales'!I18)</f>
        <v>1</v>
      </c>
      <c r="J18" s="9">
        <f>SUM('[1]Careers Wales'!J18)</f>
        <v>12</v>
      </c>
      <c r="K18" s="9">
        <f>SUM('[1]Careers Wales'!K18)</f>
        <v>6</v>
      </c>
      <c r="L18" s="9">
        <f>SUM('[1]Careers Wales'!L18)</f>
        <v>7</v>
      </c>
      <c r="M18" s="9">
        <f>SUM('[1]Careers Wales'!M18)</f>
        <v>1</v>
      </c>
      <c r="N18" s="9">
        <f>SUM(C18:M18)</f>
        <v>169</v>
      </c>
    </row>
    <row r="19" spans="1:14" x14ac:dyDescent="0.25">
      <c r="A19" s="6" t="s">
        <v>0</v>
      </c>
      <c r="B19" s="7"/>
      <c r="C19" s="10">
        <f t="shared" ref="C19:N19" si="5">C18/$N$18*100</f>
        <v>23.076923076923077</v>
      </c>
      <c r="D19" s="10">
        <f t="shared" si="5"/>
        <v>15.384615384615385</v>
      </c>
      <c r="E19" s="10">
        <f t="shared" si="5"/>
        <v>44.970414201183431</v>
      </c>
      <c r="F19" s="10">
        <f t="shared" si="5"/>
        <v>0</v>
      </c>
      <c r="G19" s="11">
        <f t="shared" si="5"/>
        <v>0.59171597633136097</v>
      </c>
      <c r="H19" s="11">
        <f t="shared" si="5"/>
        <v>0</v>
      </c>
      <c r="I19" s="11">
        <f t="shared" si="5"/>
        <v>0.59171597633136097</v>
      </c>
      <c r="J19" s="11">
        <f t="shared" si="5"/>
        <v>7.1005917159763312</v>
      </c>
      <c r="K19" s="11">
        <f t="shared" si="5"/>
        <v>3.5502958579881656</v>
      </c>
      <c r="L19" s="11">
        <f t="shared" si="5"/>
        <v>4.1420118343195274</v>
      </c>
      <c r="M19" s="11">
        <f t="shared" si="5"/>
        <v>0.59171597633136097</v>
      </c>
      <c r="N19" s="12">
        <f t="shared" si="5"/>
        <v>100</v>
      </c>
    </row>
    <row r="20" spans="1:14" x14ac:dyDescent="0.25">
      <c r="A20" s="6">
        <v>666</v>
      </c>
      <c r="B20" s="22" t="s">
        <v>25</v>
      </c>
      <c r="C20" s="8">
        <f>SUM('[1]Careers Wales'!C20)</f>
        <v>42</v>
      </c>
      <c r="D20" s="8">
        <f>SUM('[1]Careers Wales'!D20)</f>
        <v>21</v>
      </c>
      <c r="E20" s="8">
        <f>SUM('[1]Careers Wales'!E20)</f>
        <v>277</v>
      </c>
      <c r="F20" s="8">
        <f>SUM('[1]Careers Wales'!F20)</f>
        <v>20</v>
      </c>
      <c r="G20" s="9">
        <f>SUM('[1]Careers Wales'!G20)</f>
        <v>2</v>
      </c>
      <c r="H20" s="9">
        <f>SUM('[1]Careers Wales'!H20)</f>
        <v>0</v>
      </c>
      <c r="I20" s="9">
        <f>SUM('[1]Careers Wales'!I20)</f>
        <v>17</v>
      </c>
      <c r="J20" s="9">
        <f>SUM('[1]Careers Wales'!J20)</f>
        <v>65</v>
      </c>
      <c r="K20" s="9">
        <f>SUM('[1]Careers Wales'!K20)</f>
        <v>11</v>
      </c>
      <c r="L20" s="9">
        <f>SUM('[1]Careers Wales'!L20)</f>
        <v>30</v>
      </c>
      <c r="M20" s="9">
        <f>SUM('[1]Careers Wales'!M20)</f>
        <v>3</v>
      </c>
      <c r="N20" s="9">
        <f>SUM(C20:M20)</f>
        <v>488</v>
      </c>
    </row>
    <row r="21" spans="1:14" x14ac:dyDescent="0.25">
      <c r="A21" s="6" t="s">
        <v>0</v>
      </c>
      <c r="B21" s="7"/>
      <c r="C21" s="10">
        <f t="shared" ref="C21:N21" si="6">C20/$N$20*100</f>
        <v>8.6065573770491799</v>
      </c>
      <c r="D21" s="10">
        <f t="shared" si="6"/>
        <v>4.3032786885245899</v>
      </c>
      <c r="E21" s="10">
        <f t="shared" si="6"/>
        <v>56.762295081967217</v>
      </c>
      <c r="F21" s="10">
        <f t="shared" si="6"/>
        <v>4.0983606557377046</v>
      </c>
      <c r="G21" s="11">
        <f t="shared" si="6"/>
        <v>0.4098360655737705</v>
      </c>
      <c r="H21" s="11">
        <f t="shared" si="6"/>
        <v>0</v>
      </c>
      <c r="I21" s="11">
        <f t="shared" si="6"/>
        <v>3.4836065573770489</v>
      </c>
      <c r="J21" s="11">
        <f t="shared" si="6"/>
        <v>13.319672131147541</v>
      </c>
      <c r="K21" s="11">
        <f t="shared" si="6"/>
        <v>2.2540983606557377</v>
      </c>
      <c r="L21" s="11">
        <f t="shared" si="6"/>
        <v>6.1475409836065573</v>
      </c>
      <c r="M21" s="11">
        <f t="shared" si="6"/>
        <v>0.61475409836065575</v>
      </c>
      <c r="N21" s="9">
        <f t="shared" si="6"/>
        <v>100</v>
      </c>
    </row>
    <row r="22" spans="1:14" x14ac:dyDescent="0.25">
      <c r="A22" s="6">
        <v>667</v>
      </c>
      <c r="B22" s="22" t="s">
        <v>26</v>
      </c>
      <c r="C22" s="8">
        <f>SUM('[1]Careers Wales'!C22)</f>
        <v>17</v>
      </c>
      <c r="D22" s="8">
        <f>SUM('[1]Careers Wales'!D22)</f>
        <v>17</v>
      </c>
      <c r="E22" s="8">
        <f>SUM('[1]Careers Wales'!E22)</f>
        <v>242</v>
      </c>
      <c r="F22" s="8">
        <f>SUM('[1]Careers Wales'!F22)</f>
        <v>0</v>
      </c>
      <c r="G22" s="9">
        <f>SUM('[1]Careers Wales'!G22)</f>
        <v>1</v>
      </c>
      <c r="H22" s="9">
        <f>SUM('[1]Careers Wales'!H22)</f>
        <v>0</v>
      </c>
      <c r="I22" s="9">
        <f>SUM('[1]Careers Wales'!I22)</f>
        <v>6</v>
      </c>
      <c r="J22" s="9">
        <f>SUM('[1]Careers Wales'!J22)</f>
        <v>57</v>
      </c>
      <c r="K22" s="9">
        <f>SUM('[1]Careers Wales'!K22)</f>
        <v>12</v>
      </c>
      <c r="L22" s="9">
        <f>SUM('[1]Careers Wales'!L22)</f>
        <v>10</v>
      </c>
      <c r="M22" s="9">
        <f>SUM('[1]Careers Wales'!M22)</f>
        <v>2</v>
      </c>
      <c r="N22" s="9">
        <f>SUM(C22:M22)</f>
        <v>364</v>
      </c>
    </row>
    <row r="23" spans="1:14" x14ac:dyDescent="0.25">
      <c r="A23" s="6" t="s">
        <v>0</v>
      </c>
      <c r="B23" s="7"/>
      <c r="C23" s="10">
        <f t="shared" ref="C23:N23" si="7">C22/$N$22*100</f>
        <v>4.6703296703296706</v>
      </c>
      <c r="D23" s="10">
        <f t="shared" si="7"/>
        <v>4.6703296703296706</v>
      </c>
      <c r="E23" s="10">
        <f t="shared" si="7"/>
        <v>66.483516483516482</v>
      </c>
      <c r="F23" s="10">
        <f t="shared" si="7"/>
        <v>0</v>
      </c>
      <c r="G23" s="11">
        <f t="shared" si="7"/>
        <v>0.27472527472527475</v>
      </c>
      <c r="H23" s="11">
        <f t="shared" si="7"/>
        <v>0</v>
      </c>
      <c r="I23" s="11">
        <f t="shared" si="7"/>
        <v>1.6483516483516485</v>
      </c>
      <c r="J23" s="11">
        <f t="shared" si="7"/>
        <v>15.659340659340659</v>
      </c>
      <c r="K23" s="11">
        <f t="shared" si="7"/>
        <v>3.296703296703297</v>
      </c>
      <c r="L23" s="11">
        <f t="shared" si="7"/>
        <v>2.7472527472527473</v>
      </c>
      <c r="M23" s="11">
        <f t="shared" si="7"/>
        <v>0.5494505494505495</v>
      </c>
      <c r="N23" s="9">
        <f t="shared" si="7"/>
        <v>100</v>
      </c>
    </row>
    <row r="24" spans="1:14" x14ac:dyDescent="0.25">
      <c r="A24" s="6">
        <v>668</v>
      </c>
      <c r="B24" s="22" t="s">
        <v>27</v>
      </c>
      <c r="C24" s="8">
        <f>SUM('[1]Careers Wales'!C24)</f>
        <v>19</v>
      </c>
      <c r="D24" s="8">
        <f>SUM('[1]Careers Wales'!D24)</f>
        <v>20</v>
      </c>
      <c r="E24" s="8">
        <f>SUM('[1]Careers Wales'!E24)</f>
        <v>204</v>
      </c>
      <c r="F24" s="8">
        <f>SUM('[1]Careers Wales'!F24)</f>
        <v>4</v>
      </c>
      <c r="G24" s="9">
        <f>SUM('[1]Careers Wales'!G24)</f>
        <v>1</v>
      </c>
      <c r="H24" s="9">
        <f>SUM('[1]Careers Wales'!H24)</f>
        <v>0</v>
      </c>
      <c r="I24" s="9">
        <f>SUM('[1]Careers Wales'!I24)</f>
        <v>5</v>
      </c>
      <c r="J24" s="9">
        <f>SUM('[1]Careers Wales'!J24)</f>
        <v>31</v>
      </c>
      <c r="K24" s="9">
        <f>SUM('[1]Careers Wales'!K24)</f>
        <v>6</v>
      </c>
      <c r="L24" s="9">
        <f>SUM('[1]Careers Wales'!L24)</f>
        <v>19</v>
      </c>
      <c r="M24" s="9">
        <f>SUM('[1]Careers Wales'!M24)</f>
        <v>1</v>
      </c>
      <c r="N24" s="9">
        <f>SUM(C24:M24)</f>
        <v>310</v>
      </c>
    </row>
    <row r="25" spans="1:14" x14ac:dyDescent="0.25">
      <c r="A25" s="6" t="s">
        <v>0</v>
      </c>
      <c r="B25" s="7"/>
      <c r="C25" s="10">
        <f>C24/$N$24*100</f>
        <v>6.129032258064516</v>
      </c>
      <c r="D25" s="10">
        <f t="shared" ref="D25:N25" si="8">D24/$N$24*100</f>
        <v>6.4516129032258061</v>
      </c>
      <c r="E25" s="10">
        <f t="shared" si="8"/>
        <v>65.806451612903231</v>
      </c>
      <c r="F25" s="10">
        <f t="shared" si="8"/>
        <v>1.2903225806451613</v>
      </c>
      <c r="G25" s="11">
        <f t="shared" si="8"/>
        <v>0.32258064516129031</v>
      </c>
      <c r="H25" s="11">
        <f t="shared" si="8"/>
        <v>0</v>
      </c>
      <c r="I25" s="11">
        <f t="shared" si="8"/>
        <v>1.6129032258064515</v>
      </c>
      <c r="J25" s="11">
        <f t="shared" si="8"/>
        <v>10</v>
      </c>
      <c r="K25" s="11">
        <f t="shared" si="8"/>
        <v>1.935483870967742</v>
      </c>
      <c r="L25" s="11">
        <f t="shared" si="8"/>
        <v>6.129032258064516</v>
      </c>
      <c r="M25" s="11">
        <f t="shared" si="8"/>
        <v>0.32258064516129031</v>
      </c>
      <c r="N25" s="9">
        <f t="shared" si="8"/>
        <v>100</v>
      </c>
    </row>
    <row r="26" spans="1:14" x14ac:dyDescent="0.25">
      <c r="A26" s="6">
        <v>669</v>
      </c>
      <c r="B26" s="22" t="s">
        <v>28</v>
      </c>
      <c r="C26" s="8">
        <f>SUM('[1]Careers Wales'!C26)</f>
        <v>19</v>
      </c>
      <c r="D26" s="8">
        <f>SUM('[1]Careers Wales'!D26)</f>
        <v>64</v>
      </c>
      <c r="E26" s="8">
        <f>SUM('[1]Careers Wales'!E26)</f>
        <v>419</v>
      </c>
      <c r="F26" s="8">
        <f>SUM('[1]Careers Wales'!F26)</f>
        <v>1</v>
      </c>
      <c r="G26" s="9">
        <f>SUM('[1]Careers Wales'!G26)</f>
        <v>0</v>
      </c>
      <c r="H26" s="9">
        <f>SUM('[1]Careers Wales'!H26)</f>
        <v>2</v>
      </c>
      <c r="I26" s="9">
        <f>SUM('[1]Careers Wales'!I26)</f>
        <v>19</v>
      </c>
      <c r="J26" s="9">
        <f>SUM('[1]Careers Wales'!J26)</f>
        <v>124</v>
      </c>
      <c r="K26" s="9">
        <f>SUM('[1]Careers Wales'!K26)</f>
        <v>18</v>
      </c>
      <c r="L26" s="9">
        <f>SUM('[1]Careers Wales'!L26)</f>
        <v>11</v>
      </c>
      <c r="M26" s="9">
        <f>SUM('[1]Careers Wales'!M26)</f>
        <v>1</v>
      </c>
      <c r="N26" s="9">
        <f>SUM(C26:M26)</f>
        <v>678</v>
      </c>
    </row>
    <row r="27" spans="1:14" x14ac:dyDescent="0.25">
      <c r="A27" s="6" t="s">
        <v>0</v>
      </c>
      <c r="B27" s="7"/>
      <c r="C27" s="10">
        <f t="shared" ref="C27:N27" si="9">C26/$N$26*100</f>
        <v>2.8023598820058995</v>
      </c>
      <c r="D27" s="10">
        <f t="shared" si="9"/>
        <v>9.4395280235988199</v>
      </c>
      <c r="E27" s="10">
        <f t="shared" si="9"/>
        <v>61.799410029498524</v>
      </c>
      <c r="F27" s="10">
        <f t="shared" si="9"/>
        <v>0.14749262536873156</v>
      </c>
      <c r="G27" s="11">
        <f t="shared" si="9"/>
        <v>0</v>
      </c>
      <c r="H27" s="11">
        <f t="shared" si="9"/>
        <v>0.29498525073746312</v>
      </c>
      <c r="I27" s="11">
        <f t="shared" si="9"/>
        <v>2.8023598820058995</v>
      </c>
      <c r="J27" s="11">
        <f t="shared" si="9"/>
        <v>18.289085545722713</v>
      </c>
      <c r="K27" s="11">
        <f t="shared" si="9"/>
        <v>2.6548672566371683</v>
      </c>
      <c r="L27" s="11">
        <f t="shared" si="9"/>
        <v>1.6224188790560472</v>
      </c>
      <c r="M27" s="11">
        <f t="shared" si="9"/>
        <v>0.14749262536873156</v>
      </c>
      <c r="N27" s="9">
        <f t="shared" si="9"/>
        <v>100</v>
      </c>
    </row>
    <row r="28" spans="1:14" x14ac:dyDescent="0.25">
      <c r="A28" s="6">
        <v>670</v>
      </c>
      <c r="B28" s="22" t="s">
        <v>29</v>
      </c>
      <c r="C28" s="8">
        <f>SUM('[1]Careers Wales'!C28)</f>
        <v>25</v>
      </c>
      <c r="D28" s="8">
        <f>SUM('[1]Careers Wales'!D28)</f>
        <v>33</v>
      </c>
      <c r="E28" s="8">
        <f>SUM('[1]Careers Wales'!E28)</f>
        <v>480</v>
      </c>
      <c r="F28" s="8">
        <f>SUM('[1]Careers Wales'!F28)</f>
        <v>8</v>
      </c>
      <c r="G28" s="9">
        <f>SUM('[1]Careers Wales'!G28)</f>
        <v>0</v>
      </c>
      <c r="H28" s="9">
        <f>SUM('[1]Careers Wales'!H28)</f>
        <v>0</v>
      </c>
      <c r="I28" s="9">
        <f>SUM('[1]Careers Wales'!I28)</f>
        <v>17</v>
      </c>
      <c r="J28" s="9">
        <f>SUM('[1]Careers Wales'!J28)</f>
        <v>72</v>
      </c>
      <c r="K28" s="9">
        <f>SUM('[1]Careers Wales'!K28)</f>
        <v>15</v>
      </c>
      <c r="L28" s="9">
        <f>SUM('[1]Careers Wales'!L28)</f>
        <v>9</v>
      </c>
      <c r="M28" s="9">
        <f>SUM('[1]Careers Wales'!M28)</f>
        <v>1</v>
      </c>
      <c r="N28" s="9">
        <f>SUM(C28:M28)</f>
        <v>660</v>
      </c>
    </row>
    <row r="29" spans="1:14" x14ac:dyDescent="0.25">
      <c r="A29" s="6" t="s">
        <v>0</v>
      </c>
      <c r="B29" s="7"/>
      <c r="C29" s="10">
        <f t="shared" ref="C29:N29" si="10">C28/$N$28*100</f>
        <v>3.7878787878787881</v>
      </c>
      <c r="D29" s="10">
        <f t="shared" si="10"/>
        <v>5</v>
      </c>
      <c r="E29" s="10">
        <f t="shared" si="10"/>
        <v>72.727272727272734</v>
      </c>
      <c r="F29" s="10">
        <f t="shared" si="10"/>
        <v>1.2121212121212122</v>
      </c>
      <c r="G29" s="11">
        <f t="shared" si="10"/>
        <v>0</v>
      </c>
      <c r="H29" s="11">
        <f t="shared" si="10"/>
        <v>0</v>
      </c>
      <c r="I29" s="11">
        <f t="shared" si="10"/>
        <v>2.5757575757575757</v>
      </c>
      <c r="J29" s="11">
        <f t="shared" si="10"/>
        <v>10.909090909090908</v>
      </c>
      <c r="K29" s="11">
        <f t="shared" si="10"/>
        <v>2.2727272727272729</v>
      </c>
      <c r="L29" s="11">
        <f t="shared" si="10"/>
        <v>1.3636363636363635</v>
      </c>
      <c r="M29" s="11">
        <f t="shared" si="10"/>
        <v>0.15151515151515152</v>
      </c>
      <c r="N29" s="9">
        <f t="shared" si="10"/>
        <v>100</v>
      </c>
    </row>
    <row r="30" spans="1:14" x14ac:dyDescent="0.25">
      <c r="A30" s="6">
        <v>671</v>
      </c>
      <c r="B30" s="22" t="s">
        <v>30</v>
      </c>
      <c r="C30" s="8">
        <f>SUM('[1]Careers Wales'!C30)</f>
        <v>14</v>
      </c>
      <c r="D30" s="8">
        <f>SUM('[1]Careers Wales'!D30)</f>
        <v>8</v>
      </c>
      <c r="E30" s="8">
        <f>SUM('[1]Careers Wales'!E30)</f>
        <v>132</v>
      </c>
      <c r="F30" s="8">
        <f>SUM('[1]Careers Wales'!F30)</f>
        <v>0</v>
      </c>
      <c r="G30" s="9">
        <f>SUM('[1]Careers Wales'!G30)</f>
        <v>0</v>
      </c>
      <c r="H30" s="9">
        <f>SUM('[1]Careers Wales'!H30)</f>
        <v>1</v>
      </c>
      <c r="I30" s="9">
        <f>SUM('[1]Careers Wales'!I30)</f>
        <v>6</v>
      </c>
      <c r="J30" s="9">
        <f>SUM('[1]Careers Wales'!J30)</f>
        <v>22</v>
      </c>
      <c r="K30" s="9">
        <f>SUM('[1]Careers Wales'!K30)</f>
        <v>13</v>
      </c>
      <c r="L30" s="9">
        <f>SUM('[1]Careers Wales'!L30)</f>
        <v>1</v>
      </c>
      <c r="M30" s="9">
        <f>SUM('[1]Careers Wales'!M30)</f>
        <v>0</v>
      </c>
      <c r="N30" s="9">
        <f>SUM(C30:M30)</f>
        <v>197</v>
      </c>
    </row>
    <row r="31" spans="1:14" x14ac:dyDescent="0.25">
      <c r="A31" s="6" t="s">
        <v>0</v>
      </c>
      <c r="B31" s="7"/>
      <c r="C31" s="10">
        <f t="shared" ref="C31:N31" si="11">C30/$N$30*100</f>
        <v>7.1065989847715745</v>
      </c>
      <c r="D31" s="10">
        <f t="shared" si="11"/>
        <v>4.0609137055837561</v>
      </c>
      <c r="E31" s="10">
        <f t="shared" si="11"/>
        <v>67.005076142131983</v>
      </c>
      <c r="F31" s="10">
        <f t="shared" si="11"/>
        <v>0</v>
      </c>
      <c r="G31" s="11">
        <f t="shared" si="11"/>
        <v>0</v>
      </c>
      <c r="H31" s="11">
        <f t="shared" si="11"/>
        <v>0.50761421319796951</v>
      </c>
      <c r="I31" s="11">
        <f t="shared" si="11"/>
        <v>3.0456852791878175</v>
      </c>
      <c r="J31" s="11">
        <f t="shared" si="11"/>
        <v>11.167512690355331</v>
      </c>
      <c r="K31" s="11">
        <f t="shared" si="11"/>
        <v>6.5989847715736047</v>
      </c>
      <c r="L31" s="11">
        <f t="shared" si="11"/>
        <v>0.50761421319796951</v>
      </c>
      <c r="M31" s="11">
        <f t="shared" si="11"/>
        <v>0</v>
      </c>
      <c r="N31" s="9">
        <f t="shared" si="11"/>
        <v>100</v>
      </c>
    </row>
    <row r="32" spans="1:14" ht="30" x14ac:dyDescent="0.25">
      <c r="A32" s="6">
        <v>672</v>
      </c>
      <c r="B32" s="23" t="s">
        <v>31</v>
      </c>
      <c r="C32" s="8">
        <f>SUM('[1]Careers Wales'!C32)</f>
        <v>19</v>
      </c>
      <c r="D32" s="8">
        <f>SUM('[1]Careers Wales'!D32)</f>
        <v>47</v>
      </c>
      <c r="E32" s="8">
        <f>SUM('[1]Careers Wales'!E32)</f>
        <v>511</v>
      </c>
      <c r="F32" s="8">
        <f>SUM('[1]Careers Wales'!F32)</f>
        <v>21</v>
      </c>
      <c r="G32" s="9">
        <f>SUM('[1]Careers Wales'!G32)</f>
        <v>3</v>
      </c>
      <c r="H32" s="9">
        <f>SUM('[1]Careers Wales'!H32)</f>
        <v>0</v>
      </c>
      <c r="I32" s="9">
        <f>SUM('[1]Careers Wales'!I32)</f>
        <v>13</v>
      </c>
      <c r="J32" s="9">
        <f>SUM('[1]Careers Wales'!J32)</f>
        <v>85</v>
      </c>
      <c r="K32" s="9">
        <f>SUM('[1]Careers Wales'!K32)</f>
        <v>12</v>
      </c>
      <c r="L32" s="9">
        <f>SUM('[1]Careers Wales'!L32)</f>
        <v>40</v>
      </c>
      <c r="M32" s="9">
        <f>SUM('[1]Careers Wales'!M32)</f>
        <v>3</v>
      </c>
      <c r="N32" s="9">
        <f>SUM(C32:M32)</f>
        <v>754</v>
      </c>
    </row>
    <row r="33" spans="1:28" x14ac:dyDescent="0.25">
      <c r="A33" s="6" t="s">
        <v>0</v>
      </c>
      <c r="B33" s="7"/>
      <c r="C33" s="10">
        <f t="shared" ref="C33:N33" si="12">C32/$N$32*100</f>
        <v>2.5198938992042441</v>
      </c>
      <c r="D33" s="10">
        <f t="shared" si="12"/>
        <v>6.2334217506631298</v>
      </c>
      <c r="E33" s="10">
        <f t="shared" si="12"/>
        <v>67.771883289124673</v>
      </c>
      <c r="F33" s="10">
        <f t="shared" si="12"/>
        <v>2.7851458885941645</v>
      </c>
      <c r="G33" s="11">
        <f t="shared" si="12"/>
        <v>0.39787798408488062</v>
      </c>
      <c r="H33" s="11">
        <f t="shared" si="12"/>
        <v>0</v>
      </c>
      <c r="I33" s="11">
        <f t="shared" si="12"/>
        <v>1.7241379310344827</v>
      </c>
      <c r="J33" s="11">
        <f t="shared" si="12"/>
        <v>11.273209549071618</v>
      </c>
      <c r="K33" s="11">
        <f t="shared" si="12"/>
        <v>1.5915119363395225</v>
      </c>
      <c r="L33" s="11">
        <f t="shared" si="12"/>
        <v>5.3050397877984086</v>
      </c>
      <c r="M33" s="11">
        <f t="shared" si="12"/>
        <v>0.39787798408488062</v>
      </c>
      <c r="N33" s="9">
        <f t="shared" si="12"/>
        <v>100</v>
      </c>
    </row>
    <row r="34" spans="1:28" x14ac:dyDescent="0.25">
      <c r="A34" s="6">
        <v>673</v>
      </c>
      <c r="B34" s="22" t="s">
        <v>32</v>
      </c>
      <c r="C34" s="8">
        <f>SUM('[1]Careers Wales'!C34)</f>
        <v>26</v>
      </c>
      <c r="D34" s="8">
        <f>SUM('[1]Careers Wales'!D34)</f>
        <v>40</v>
      </c>
      <c r="E34" s="8">
        <f>SUM('[1]Careers Wales'!E34)</f>
        <v>492</v>
      </c>
      <c r="F34" s="8">
        <f>SUM('[1]Careers Wales'!F34)</f>
        <v>20</v>
      </c>
      <c r="G34" s="9">
        <f>SUM('[1]Careers Wales'!G34)</f>
        <v>1</v>
      </c>
      <c r="H34" s="9">
        <f>SUM('[1]Careers Wales'!H34)</f>
        <v>0</v>
      </c>
      <c r="I34" s="9">
        <f>SUM('[1]Careers Wales'!I34)</f>
        <v>10</v>
      </c>
      <c r="J34" s="9">
        <f>SUM('[1]Careers Wales'!J34)</f>
        <v>89</v>
      </c>
      <c r="K34" s="9">
        <f>SUM('[1]Careers Wales'!K34)</f>
        <v>17</v>
      </c>
      <c r="L34" s="9">
        <f>SUM('[1]Careers Wales'!L34)</f>
        <v>59</v>
      </c>
      <c r="M34" s="9">
        <f>SUM('[1]Careers Wales'!M34)</f>
        <v>0</v>
      </c>
      <c r="N34" s="9">
        <f>SUM(C34:M34)</f>
        <v>754</v>
      </c>
    </row>
    <row r="35" spans="1:28" x14ac:dyDescent="0.25">
      <c r="A35" s="6" t="s">
        <v>0</v>
      </c>
      <c r="B35" s="7"/>
      <c r="C35" s="10">
        <f t="shared" ref="C35:N35" si="13">C34/$N$34*100</f>
        <v>3.4482758620689653</v>
      </c>
      <c r="D35" s="10">
        <f t="shared" si="13"/>
        <v>5.3050397877984086</v>
      </c>
      <c r="E35" s="10">
        <f t="shared" si="13"/>
        <v>65.251989389920425</v>
      </c>
      <c r="F35" s="10">
        <f t="shared" si="13"/>
        <v>2.6525198938992043</v>
      </c>
      <c r="G35" s="11">
        <f t="shared" si="13"/>
        <v>0.1326259946949602</v>
      </c>
      <c r="H35" s="11">
        <f t="shared" si="13"/>
        <v>0</v>
      </c>
      <c r="I35" s="11">
        <f t="shared" si="13"/>
        <v>1.3262599469496021</v>
      </c>
      <c r="J35" s="11">
        <f t="shared" si="13"/>
        <v>11.803713527851459</v>
      </c>
      <c r="K35" s="11">
        <f t="shared" si="13"/>
        <v>2.2546419098143233</v>
      </c>
      <c r="L35" s="11">
        <f t="shared" si="13"/>
        <v>7.8249336870026527</v>
      </c>
      <c r="M35" s="11">
        <f t="shared" si="13"/>
        <v>0</v>
      </c>
      <c r="N35" s="9">
        <f t="shared" si="13"/>
        <v>100</v>
      </c>
    </row>
    <row r="36" spans="1:28" ht="30" x14ac:dyDescent="0.25">
      <c r="A36" s="6">
        <v>674</v>
      </c>
      <c r="B36" s="23" t="s">
        <v>33</v>
      </c>
      <c r="C36" s="8">
        <f>SUM('[1]Careers Wales'!C36)</f>
        <v>49</v>
      </c>
      <c r="D36" s="8">
        <f>SUM('[1]Careers Wales'!D36)</f>
        <v>122</v>
      </c>
      <c r="E36" s="8">
        <f>SUM('[1]Careers Wales'!E36)</f>
        <v>755</v>
      </c>
      <c r="F36" s="8">
        <f>SUM('[1]Careers Wales'!F36)</f>
        <v>7</v>
      </c>
      <c r="G36" s="9">
        <f>SUM('[1]Careers Wales'!G36)</f>
        <v>5</v>
      </c>
      <c r="H36" s="9">
        <f>SUM('[1]Careers Wales'!H36)</f>
        <v>1</v>
      </c>
      <c r="I36" s="9">
        <f>SUM('[1]Careers Wales'!I36)</f>
        <v>31</v>
      </c>
      <c r="J36" s="9">
        <f>SUM('[1]Careers Wales'!J36)</f>
        <v>159</v>
      </c>
      <c r="K36" s="9">
        <f>SUM('[1]Careers Wales'!K36)</f>
        <v>31</v>
      </c>
      <c r="L36" s="9">
        <f>SUM('[1]Careers Wales'!L36)</f>
        <v>24</v>
      </c>
      <c r="M36" s="9">
        <f>SUM('[1]Careers Wales'!M36)</f>
        <v>1</v>
      </c>
      <c r="N36" s="9">
        <f>SUM(C36:M36)</f>
        <v>1185</v>
      </c>
    </row>
    <row r="37" spans="1:28" x14ac:dyDescent="0.25">
      <c r="A37" s="6" t="s">
        <v>0</v>
      </c>
      <c r="B37" s="7"/>
      <c r="C37" s="10">
        <f t="shared" ref="C37:N37" si="14">C36/$N$36*100</f>
        <v>4.1350210970464136</v>
      </c>
      <c r="D37" s="10">
        <f t="shared" si="14"/>
        <v>10.29535864978903</v>
      </c>
      <c r="E37" s="10">
        <f t="shared" si="14"/>
        <v>63.713080168776372</v>
      </c>
      <c r="F37" s="10">
        <f t="shared" si="14"/>
        <v>0.59071729957805907</v>
      </c>
      <c r="G37" s="11">
        <f t="shared" si="14"/>
        <v>0.42194092827004215</v>
      </c>
      <c r="H37" s="11">
        <f t="shared" si="14"/>
        <v>8.4388185654008435E-2</v>
      </c>
      <c r="I37" s="11">
        <f t="shared" si="14"/>
        <v>2.6160337552742616</v>
      </c>
      <c r="J37" s="11">
        <f t="shared" si="14"/>
        <v>13.41772151898734</v>
      </c>
      <c r="K37" s="11">
        <f t="shared" si="14"/>
        <v>2.6160337552742616</v>
      </c>
      <c r="L37" s="11">
        <f t="shared" si="14"/>
        <v>2.0253164556962027</v>
      </c>
      <c r="M37" s="11">
        <f t="shared" si="14"/>
        <v>8.4388185654008435E-2</v>
      </c>
      <c r="N37" s="13">
        <f t="shared" si="14"/>
        <v>100</v>
      </c>
    </row>
    <row r="38" spans="1:28" ht="30" x14ac:dyDescent="0.25">
      <c r="A38" s="6">
        <v>675</v>
      </c>
      <c r="B38" s="22" t="s">
        <v>41</v>
      </c>
      <c r="C38" s="8">
        <f>SUM('[1]Careers Wales'!C38)</f>
        <v>7</v>
      </c>
      <c r="D38" s="8">
        <f>SUM('[1]Careers Wales'!D38)</f>
        <v>5</v>
      </c>
      <c r="E38" s="8">
        <f>SUM('[1]Careers Wales'!E38)</f>
        <v>0</v>
      </c>
      <c r="F38" s="8">
        <f>SUM('[1]Careers Wales'!F38)</f>
        <v>0</v>
      </c>
      <c r="G38" s="9">
        <f>SUM('[1]Careers Wales'!G38)</f>
        <v>0</v>
      </c>
      <c r="H38" s="9">
        <f>SUM('[1]Careers Wales'!H38)</f>
        <v>1</v>
      </c>
      <c r="I38" s="9">
        <f>SUM('[1]Careers Wales'!I38)</f>
        <v>0</v>
      </c>
      <c r="J38" s="9">
        <f>SUM('[1]Careers Wales'!J38)</f>
        <v>0</v>
      </c>
      <c r="K38" s="9">
        <f>SUM('[1]Careers Wales'!K38)</f>
        <v>2</v>
      </c>
      <c r="L38" s="9">
        <f>SUM('[1]Careers Wales'!L38)</f>
        <v>0</v>
      </c>
      <c r="M38" s="9">
        <f>SUM('[1]Careers Wales'!M38)</f>
        <v>0</v>
      </c>
      <c r="N38" s="9">
        <f>SUM(C38:M38)</f>
        <v>15</v>
      </c>
    </row>
    <row r="39" spans="1:28" ht="48" customHeight="1" x14ac:dyDescent="0.25">
      <c r="A39" s="6" t="s">
        <v>0</v>
      </c>
      <c r="B39" s="7"/>
      <c r="C39" s="10">
        <f t="shared" ref="C39:N39" si="15">C38/$N$38*100</f>
        <v>46.666666666666664</v>
      </c>
      <c r="D39" s="10">
        <f t="shared" si="15"/>
        <v>33.333333333333329</v>
      </c>
      <c r="E39" s="10">
        <f t="shared" si="15"/>
        <v>0</v>
      </c>
      <c r="F39" s="10">
        <f t="shared" si="15"/>
        <v>0</v>
      </c>
      <c r="G39" s="11">
        <f t="shared" si="15"/>
        <v>0</v>
      </c>
      <c r="H39" s="11">
        <f t="shared" si="15"/>
        <v>6.666666666666667</v>
      </c>
      <c r="I39" s="11">
        <f t="shared" si="15"/>
        <v>0</v>
      </c>
      <c r="J39" s="11">
        <f t="shared" si="15"/>
        <v>0</v>
      </c>
      <c r="K39" s="11">
        <f t="shared" si="15"/>
        <v>13.333333333333334</v>
      </c>
      <c r="L39" s="11">
        <f t="shared" si="15"/>
        <v>0</v>
      </c>
      <c r="M39" s="11">
        <f t="shared" si="15"/>
        <v>0</v>
      </c>
      <c r="N39" s="13">
        <f t="shared" si="15"/>
        <v>100</v>
      </c>
      <c r="O39" s="26"/>
      <c r="Q39" s="14"/>
    </row>
    <row r="40" spans="1:28" x14ac:dyDescent="0.25">
      <c r="A40" s="6">
        <v>676</v>
      </c>
      <c r="B40" s="22" t="s">
        <v>34</v>
      </c>
      <c r="C40" s="8">
        <f>SUM('[1]Careers Wales'!C40)</f>
        <v>16</v>
      </c>
      <c r="D40" s="8">
        <f>SUM('[1]Careers Wales'!D40)</f>
        <v>24</v>
      </c>
      <c r="E40" s="8">
        <f>SUM('[1]Careers Wales'!E40)</f>
        <v>266</v>
      </c>
      <c r="F40" s="8">
        <f>SUM('[1]Careers Wales'!F40)</f>
        <v>0</v>
      </c>
      <c r="G40" s="9">
        <f>SUM('[1]Careers Wales'!G40)</f>
        <v>3</v>
      </c>
      <c r="H40" s="9">
        <f>SUM('[1]Careers Wales'!H40)</f>
        <v>0</v>
      </c>
      <c r="I40" s="9">
        <f>SUM('[1]Careers Wales'!I40)</f>
        <v>2</v>
      </c>
      <c r="J40" s="9">
        <f>SUM('[1]Careers Wales'!J40)</f>
        <v>41</v>
      </c>
      <c r="K40" s="9">
        <f>SUM('[1]Careers Wales'!K40)</f>
        <v>5</v>
      </c>
      <c r="L40" s="9">
        <f>SUM('[1]Careers Wales'!L40)</f>
        <v>62</v>
      </c>
      <c r="M40" s="9">
        <f>SUM('[1]Careers Wales'!M40)</f>
        <v>0</v>
      </c>
      <c r="N40" s="9">
        <f>SUM(C40:M40)</f>
        <v>419</v>
      </c>
    </row>
    <row r="41" spans="1:28" x14ac:dyDescent="0.25">
      <c r="A41" s="6" t="s">
        <v>0</v>
      </c>
      <c r="B41" s="7"/>
      <c r="C41" s="10">
        <f t="shared" ref="C41:N41" si="16">C40/$N$40*100</f>
        <v>3.8186157517899764</v>
      </c>
      <c r="D41" s="10">
        <f t="shared" si="16"/>
        <v>5.7279236276849641</v>
      </c>
      <c r="E41" s="10">
        <f t="shared" si="16"/>
        <v>63.484486873508352</v>
      </c>
      <c r="F41" s="10">
        <f t="shared" si="16"/>
        <v>0</v>
      </c>
      <c r="G41" s="11">
        <f t="shared" si="16"/>
        <v>0.71599045346062051</v>
      </c>
      <c r="H41" s="11">
        <f t="shared" si="16"/>
        <v>0</v>
      </c>
      <c r="I41" s="11">
        <f t="shared" si="16"/>
        <v>0.47732696897374705</v>
      </c>
      <c r="J41" s="11">
        <f t="shared" si="16"/>
        <v>9.785202863961814</v>
      </c>
      <c r="K41" s="11">
        <f t="shared" si="16"/>
        <v>1.1933174224343674</v>
      </c>
      <c r="L41" s="11">
        <f t="shared" si="16"/>
        <v>14.797136038186157</v>
      </c>
      <c r="M41" s="11">
        <f t="shared" si="16"/>
        <v>0</v>
      </c>
      <c r="N41" s="13">
        <f t="shared" si="16"/>
        <v>100</v>
      </c>
    </row>
    <row r="42" spans="1:28" ht="30" x14ac:dyDescent="0.25">
      <c r="A42" s="6">
        <v>677</v>
      </c>
      <c r="B42" s="22" t="s">
        <v>42</v>
      </c>
      <c r="C42" s="8">
        <f>SUM('[1]Careers Wales'!C42)</f>
        <v>6</v>
      </c>
      <c r="D42" s="8">
        <f>SUM('[1]Careers Wales'!D42)</f>
        <v>2</v>
      </c>
      <c r="E42" s="8">
        <f>SUM('[1]Careers Wales'!E42)</f>
        <v>0</v>
      </c>
      <c r="F42" s="8">
        <f>SUM('[1]Careers Wales'!F42)</f>
        <v>0</v>
      </c>
      <c r="G42" s="9">
        <f>SUM('[1]Careers Wales'!G42)</f>
        <v>0</v>
      </c>
      <c r="H42" s="9">
        <f>SUM('[1]Careers Wales'!H42)</f>
        <v>0</v>
      </c>
      <c r="I42" s="9">
        <f>SUM('[1]Careers Wales'!I42)</f>
        <v>0</v>
      </c>
      <c r="J42" s="9">
        <f>SUM('[1]Careers Wales'!J42)</f>
        <v>0</v>
      </c>
      <c r="K42" s="9">
        <f>SUM('[1]Careers Wales'!K42)</f>
        <v>1</v>
      </c>
      <c r="L42" s="9">
        <f>SUM('[1]Careers Wales'!L42)</f>
        <v>0</v>
      </c>
      <c r="M42" s="9">
        <f>SUM('[1]Careers Wales'!M42)</f>
        <v>0</v>
      </c>
      <c r="N42" s="9">
        <f>SUM(C42:M42)</f>
        <v>9</v>
      </c>
    </row>
    <row r="43" spans="1:28" ht="66.75" customHeight="1" x14ac:dyDescent="0.25">
      <c r="A43" s="6" t="s">
        <v>0</v>
      </c>
      <c r="B43" s="7"/>
      <c r="C43" s="10">
        <f t="shared" ref="C43:N43" si="17">C42/$N$42*100</f>
        <v>66.666666666666657</v>
      </c>
      <c r="D43" s="10">
        <f t="shared" si="17"/>
        <v>22.222222222222221</v>
      </c>
      <c r="E43" s="10">
        <f t="shared" si="17"/>
        <v>0</v>
      </c>
      <c r="F43" s="10">
        <f t="shared" si="17"/>
        <v>0</v>
      </c>
      <c r="G43" s="11">
        <f t="shared" si="17"/>
        <v>0</v>
      </c>
      <c r="H43" s="11">
        <f t="shared" si="17"/>
        <v>0</v>
      </c>
      <c r="I43" s="11">
        <f t="shared" si="17"/>
        <v>0</v>
      </c>
      <c r="J43" s="11">
        <f t="shared" si="17"/>
        <v>0</v>
      </c>
      <c r="K43" s="11">
        <f t="shared" si="17"/>
        <v>11.111111111111111</v>
      </c>
      <c r="L43" s="11">
        <f t="shared" si="17"/>
        <v>0</v>
      </c>
      <c r="M43" s="11">
        <f t="shared" si="17"/>
        <v>0</v>
      </c>
      <c r="N43" s="9">
        <f t="shared" si="17"/>
        <v>100</v>
      </c>
      <c r="O43" s="27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x14ac:dyDescent="0.25">
      <c r="A44" s="6">
        <v>678</v>
      </c>
      <c r="B44" s="22" t="s">
        <v>35</v>
      </c>
      <c r="C44" s="8">
        <f>SUM('[1]Careers Wales'!C44)</f>
        <v>6</v>
      </c>
      <c r="D44" s="8">
        <f>SUM('[1]Careers Wales'!D44)</f>
        <v>6</v>
      </c>
      <c r="E44" s="8">
        <f>SUM('[1]Careers Wales'!E44)</f>
        <v>47</v>
      </c>
      <c r="F44" s="8">
        <f>SUM('[1]Careers Wales'!F44)</f>
        <v>0</v>
      </c>
      <c r="G44" s="9">
        <f>SUM('[1]Careers Wales'!G44)</f>
        <v>0</v>
      </c>
      <c r="H44" s="9">
        <f>SUM('[1]Careers Wales'!H44)</f>
        <v>0</v>
      </c>
      <c r="I44" s="9">
        <f>SUM('[1]Careers Wales'!I44)</f>
        <v>1</v>
      </c>
      <c r="J44" s="9">
        <f>SUM('[1]Careers Wales'!J44)</f>
        <v>7</v>
      </c>
      <c r="K44" s="9">
        <f>SUM('[1]Careers Wales'!K44)</f>
        <v>6</v>
      </c>
      <c r="L44" s="9">
        <f>SUM('[1]Careers Wales'!L44)</f>
        <v>5</v>
      </c>
      <c r="M44" s="9">
        <f>SUM('[1]Careers Wales'!M44)</f>
        <v>0</v>
      </c>
      <c r="N44" s="9">
        <f>SUM(C44:M44)</f>
        <v>78</v>
      </c>
    </row>
    <row r="45" spans="1:28" x14ac:dyDescent="0.25">
      <c r="A45" s="6" t="s">
        <v>0</v>
      </c>
      <c r="B45" s="7"/>
      <c r="C45" s="10">
        <f t="shared" ref="C45:N45" si="18">C44/$N$44*100</f>
        <v>7.6923076923076925</v>
      </c>
      <c r="D45" s="10">
        <f t="shared" si="18"/>
        <v>7.6923076923076925</v>
      </c>
      <c r="E45" s="10">
        <f t="shared" si="18"/>
        <v>60.256410256410255</v>
      </c>
      <c r="F45" s="10">
        <f t="shared" si="18"/>
        <v>0</v>
      </c>
      <c r="G45" s="11">
        <f t="shared" si="18"/>
        <v>0</v>
      </c>
      <c r="H45" s="11">
        <f t="shared" si="18"/>
        <v>0</v>
      </c>
      <c r="I45" s="11">
        <f t="shared" si="18"/>
        <v>1.2820512820512819</v>
      </c>
      <c r="J45" s="11">
        <f t="shared" si="18"/>
        <v>8.9743589743589745</v>
      </c>
      <c r="K45" s="11">
        <f t="shared" si="18"/>
        <v>7.6923076923076925</v>
      </c>
      <c r="L45" s="11">
        <f t="shared" si="18"/>
        <v>6.4102564102564097</v>
      </c>
      <c r="M45" s="11">
        <f t="shared" si="18"/>
        <v>0</v>
      </c>
      <c r="N45" s="9">
        <f t="shared" si="18"/>
        <v>100</v>
      </c>
    </row>
    <row r="46" spans="1:28" x14ac:dyDescent="0.25">
      <c r="A46" s="6">
        <v>679</v>
      </c>
      <c r="B46" s="22" t="s">
        <v>36</v>
      </c>
      <c r="C46" s="8">
        <f>SUM('[1]Careers Wales'!C46)</f>
        <v>4</v>
      </c>
      <c r="D46" s="8">
        <f>SUM('[1]Careers Wales'!D46)</f>
        <v>16</v>
      </c>
      <c r="E46" s="8">
        <f>SUM('[1]Careers Wales'!E46)</f>
        <v>273</v>
      </c>
      <c r="F46" s="8">
        <f>SUM('[1]Careers Wales'!F46)</f>
        <v>11</v>
      </c>
      <c r="G46" s="9">
        <f>SUM('[1]Careers Wales'!G46)</f>
        <v>1</v>
      </c>
      <c r="H46" s="9">
        <f>SUM('[1]Careers Wales'!H46)</f>
        <v>0</v>
      </c>
      <c r="I46" s="9">
        <f>SUM('[1]Careers Wales'!I46)</f>
        <v>16</v>
      </c>
      <c r="J46" s="9">
        <f>SUM('[1]Careers Wales'!J46)</f>
        <v>73</v>
      </c>
      <c r="K46" s="9">
        <f>SUM('[1]Careers Wales'!K46)</f>
        <v>8</v>
      </c>
      <c r="L46" s="9">
        <f>SUM('[1]Careers Wales'!L46)</f>
        <v>3</v>
      </c>
      <c r="M46" s="9">
        <f>SUM('[1]Careers Wales'!M46)</f>
        <v>3</v>
      </c>
      <c r="N46" s="9">
        <f>SUM(C46:M46)</f>
        <v>408</v>
      </c>
    </row>
    <row r="47" spans="1:28" x14ac:dyDescent="0.25">
      <c r="A47" s="6" t="s">
        <v>0</v>
      </c>
      <c r="B47" s="7"/>
      <c r="C47" s="10">
        <f t="shared" ref="C47:N47" si="19">C46/$N$46*100</f>
        <v>0.98039215686274506</v>
      </c>
      <c r="D47" s="10">
        <f t="shared" si="19"/>
        <v>3.9215686274509802</v>
      </c>
      <c r="E47" s="10">
        <f t="shared" si="19"/>
        <v>66.911764705882348</v>
      </c>
      <c r="F47" s="10">
        <f t="shared" si="19"/>
        <v>2.6960784313725492</v>
      </c>
      <c r="G47" s="11">
        <f t="shared" si="19"/>
        <v>0.24509803921568626</v>
      </c>
      <c r="H47" s="11">
        <f t="shared" si="19"/>
        <v>0</v>
      </c>
      <c r="I47" s="11">
        <f t="shared" si="19"/>
        <v>3.9215686274509802</v>
      </c>
      <c r="J47" s="11">
        <f t="shared" si="19"/>
        <v>17.892156862745097</v>
      </c>
      <c r="K47" s="11">
        <f t="shared" si="19"/>
        <v>1.9607843137254901</v>
      </c>
      <c r="L47" s="11">
        <f t="shared" si="19"/>
        <v>0.73529411764705876</v>
      </c>
      <c r="M47" s="11">
        <f t="shared" si="19"/>
        <v>0.73529411764705876</v>
      </c>
      <c r="N47" s="9">
        <f t="shared" si="19"/>
        <v>100</v>
      </c>
    </row>
    <row r="48" spans="1:28" ht="20.25" customHeight="1" x14ac:dyDescent="0.25">
      <c r="A48" s="6">
        <v>680</v>
      </c>
      <c r="B48" s="22" t="s">
        <v>37</v>
      </c>
      <c r="C48" s="8">
        <f>SUM('[1]Careers Wales'!C48)</f>
        <v>8</v>
      </c>
      <c r="D48" s="8">
        <f>SUM('[1]Careers Wales'!D48)</f>
        <v>39</v>
      </c>
      <c r="E48" s="8">
        <f>SUM('[1]Careers Wales'!E48)</f>
        <v>521</v>
      </c>
      <c r="F48" s="8">
        <f>SUM('[1]Careers Wales'!F48)</f>
        <v>1</v>
      </c>
      <c r="G48" s="9">
        <f>SUM('[1]Careers Wales'!G48)</f>
        <v>6</v>
      </c>
      <c r="H48" s="9">
        <f>SUM('[1]Careers Wales'!H48)</f>
        <v>1</v>
      </c>
      <c r="I48" s="9">
        <f>SUM('[1]Careers Wales'!I48)</f>
        <v>13</v>
      </c>
      <c r="J48" s="9">
        <f>SUM('[1]Careers Wales'!J48)</f>
        <v>116</v>
      </c>
      <c r="K48" s="9">
        <f>SUM('[1]Careers Wales'!K48)</f>
        <v>8</v>
      </c>
      <c r="L48" s="9">
        <f>SUM('[1]Careers Wales'!L48)</f>
        <v>21</v>
      </c>
      <c r="M48" s="9">
        <f>SUM('[1]Careers Wales'!M48)</f>
        <v>1</v>
      </c>
      <c r="N48" s="9">
        <f>SUM(C48:M48)</f>
        <v>735</v>
      </c>
    </row>
    <row r="49" spans="1:14" x14ac:dyDescent="0.25">
      <c r="A49" s="6" t="s">
        <v>0</v>
      </c>
      <c r="B49" s="7"/>
      <c r="C49" s="10">
        <f t="shared" ref="C49:N49" si="20">C48/$N$48*100</f>
        <v>1.0884353741496597</v>
      </c>
      <c r="D49" s="10">
        <f t="shared" si="20"/>
        <v>5.3061224489795915</v>
      </c>
      <c r="E49" s="10">
        <f t="shared" si="20"/>
        <v>70.884353741496597</v>
      </c>
      <c r="F49" s="10">
        <f t="shared" si="20"/>
        <v>0.13605442176870747</v>
      </c>
      <c r="G49" s="11">
        <f t="shared" si="20"/>
        <v>0.81632653061224492</v>
      </c>
      <c r="H49" s="11">
        <f t="shared" si="20"/>
        <v>0.13605442176870747</v>
      </c>
      <c r="I49" s="11">
        <f t="shared" si="20"/>
        <v>1.7687074829931975</v>
      </c>
      <c r="J49" s="11">
        <f t="shared" si="20"/>
        <v>15.782312925170066</v>
      </c>
      <c r="K49" s="11">
        <f t="shared" si="20"/>
        <v>1.0884353741496597</v>
      </c>
      <c r="L49" s="11">
        <f t="shared" si="20"/>
        <v>2.8571428571428572</v>
      </c>
      <c r="M49" s="11">
        <f t="shared" si="20"/>
        <v>0.13605442176870747</v>
      </c>
      <c r="N49" s="9">
        <f t="shared" si="20"/>
        <v>100</v>
      </c>
    </row>
    <row r="50" spans="1:14" ht="21" customHeight="1" x14ac:dyDescent="0.25">
      <c r="A50" s="6">
        <v>681</v>
      </c>
      <c r="B50" s="22" t="s">
        <v>38</v>
      </c>
      <c r="C50" s="8">
        <f>SUM('[1]Careers Wales'!C50)</f>
        <v>61</v>
      </c>
      <c r="D50" s="8">
        <f>SUM('[1]Careers Wales'!D50)</f>
        <v>70</v>
      </c>
      <c r="E50" s="8">
        <f>SUM('[1]Careers Wales'!E50)</f>
        <v>909</v>
      </c>
      <c r="F50" s="8">
        <f>SUM('[1]Careers Wales'!F50)</f>
        <v>27</v>
      </c>
      <c r="G50" s="9">
        <f>SUM('[1]Careers Wales'!G50)</f>
        <v>1</v>
      </c>
      <c r="H50" s="9">
        <f>SUM('[1]Careers Wales'!H50)</f>
        <v>1</v>
      </c>
      <c r="I50" s="9">
        <f>SUM('[1]Careers Wales'!I50)</f>
        <v>6</v>
      </c>
      <c r="J50" s="9">
        <f>SUM('[1]Careers Wales'!J50)</f>
        <v>64</v>
      </c>
      <c r="K50" s="9">
        <f>SUM('[1]Careers Wales'!K50)</f>
        <v>33</v>
      </c>
      <c r="L50" s="9">
        <f>SUM('[1]Careers Wales'!L50)</f>
        <v>340</v>
      </c>
      <c r="M50" s="9">
        <f>SUM('[1]Careers Wales'!M50)</f>
        <v>7</v>
      </c>
      <c r="N50" s="9">
        <f>SUM(C50:M50)</f>
        <v>1519</v>
      </c>
    </row>
    <row r="51" spans="1:14" x14ac:dyDescent="0.25">
      <c r="A51" s="6" t="s">
        <v>0</v>
      </c>
      <c r="B51" s="9"/>
      <c r="C51" s="10">
        <f t="shared" ref="C51:N51" si="21">C50/$N$50*100</f>
        <v>4.0157998683344305</v>
      </c>
      <c r="D51" s="10">
        <f t="shared" si="21"/>
        <v>4.6082949308755765</v>
      </c>
      <c r="E51" s="10">
        <f t="shared" si="21"/>
        <v>59.84200131665569</v>
      </c>
      <c r="F51" s="10">
        <f t="shared" si="21"/>
        <v>1.7774851876234363</v>
      </c>
      <c r="G51" s="11">
        <f t="shared" si="21"/>
        <v>6.5832784726793936E-2</v>
      </c>
      <c r="H51" s="11">
        <f t="shared" si="21"/>
        <v>6.5832784726793936E-2</v>
      </c>
      <c r="I51" s="11">
        <f t="shared" si="21"/>
        <v>0.39499670836076367</v>
      </c>
      <c r="J51" s="11">
        <f t="shared" si="21"/>
        <v>4.2132982225148119</v>
      </c>
      <c r="K51" s="11">
        <f t="shared" si="21"/>
        <v>2.1724818959842001</v>
      </c>
      <c r="L51" s="11">
        <f t="shared" si="21"/>
        <v>22.383146807109942</v>
      </c>
      <c r="M51" s="11">
        <f t="shared" si="21"/>
        <v>0.46082949308755761</v>
      </c>
      <c r="N51" s="9">
        <f t="shared" si="21"/>
        <v>100</v>
      </c>
    </row>
    <row r="52" spans="1:14" x14ac:dyDescent="0.25">
      <c r="A52" s="6"/>
      <c r="B52" s="24" t="s">
        <v>39</v>
      </c>
      <c r="C52" s="9">
        <f>SUM(C8)+(C10)+(C12)+(C14)+(C16)+(C18)+(C20)+(C22)+(C24)+(C26)+(C28)+(C30)+(C32)+(C34)+(C36)+(C38)+(C40)+(C42)+(C44)+(C46)+(C48)+(C50)</f>
        <v>481</v>
      </c>
      <c r="D52" s="9">
        <f>SUM(D8)+(D10)+(D12)+(D14)+(D16)+(D18)+(D20)+(D22)+(D24)+(D26)+(D28)+(D30)+(D32)+(D34)+(D36)+(D38)+(D40)+(D42)+(D44)+(D46)+(D48)+(D50)</f>
        <v>678</v>
      </c>
      <c r="E52" s="9">
        <f>SUM(E8)+(E10)+(E12)+(E14)+(E16)+(E18)+(E20)+(E22)+(E24)+(E26)+(E28)+(E30)+(E32)+(E34)+(E36)+(E38)+(E40)+(E42)+(E44)+(E46)+(E48)+(E50)</f>
        <v>7063</v>
      </c>
      <c r="F52" s="9">
        <f>SUM(F8)+(F10)+(F12)+(F14)+(F16)+(F18)+(F20)+(F22)+(F24)+(F26)+(F28)+(F30)+(F32)+(F34)+(F36)+(F38)+(F40)+(F42)+(F44)+(F46)+(F48)+(F50)</f>
        <v>160</v>
      </c>
      <c r="G52" s="9"/>
      <c r="H52" s="9"/>
      <c r="I52" s="9"/>
      <c r="J52" s="9"/>
      <c r="K52" s="9"/>
      <c r="L52" s="9"/>
      <c r="M52" s="9"/>
      <c r="N52" s="9"/>
    </row>
    <row r="53" spans="1:14" x14ac:dyDescent="0.25">
      <c r="A53" s="6" t="s">
        <v>0</v>
      </c>
      <c r="B53" s="9"/>
      <c r="C53" s="16"/>
      <c r="D53" s="16"/>
      <c r="E53" s="16"/>
      <c r="F53" s="16"/>
      <c r="G53" s="9"/>
      <c r="H53" s="9"/>
      <c r="I53" s="9"/>
      <c r="J53" s="9"/>
      <c r="K53" s="9"/>
      <c r="L53" s="9"/>
      <c r="M53" s="9"/>
      <c r="N53" s="9"/>
    </row>
    <row r="54" spans="1:14" x14ac:dyDescent="0.25">
      <c r="A54" s="9"/>
      <c r="B54" s="24" t="s">
        <v>40</v>
      </c>
      <c r="C54" s="30">
        <f>SUM(C52+D52+E52+F52)</f>
        <v>8382</v>
      </c>
      <c r="D54" s="30"/>
      <c r="E54" s="30"/>
      <c r="F54" s="30"/>
      <c r="G54" s="9">
        <f t="shared" ref="G54:N54" si="22">SUM(G8)+(G10)+(G12)+(G14)+(G16)+(G18)+(G20)+(G22)+(G24)+(G26)+(G28)+(G30)+(G32)+(G34)+(G36)+(G38)+(G40)+(G42)+(G44)+(G46)+(G48)+(G50)</f>
        <v>34</v>
      </c>
      <c r="H54" s="9">
        <f t="shared" si="22"/>
        <v>9</v>
      </c>
      <c r="I54" s="9">
        <f t="shared" si="22"/>
        <v>214</v>
      </c>
      <c r="J54" s="9">
        <f t="shared" si="22"/>
        <v>1254</v>
      </c>
      <c r="K54" s="17">
        <f t="shared" si="22"/>
        <v>251</v>
      </c>
      <c r="L54" s="9">
        <f t="shared" si="22"/>
        <v>764</v>
      </c>
      <c r="M54" s="9">
        <f t="shared" si="22"/>
        <v>29</v>
      </c>
      <c r="N54" s="9">
        <f t="shared" si="22"/>
        <v>10937</v>
      </c>
    </row>
    <row r="55" spans="1:14" ht="11.25" customHeight="1" x14ac:dyDescent="0.25">
      <c r="A55" s="6" t="s">
        <v>0</v>
      </c>
      <c r="B55" s="9"/>
      <c r="C55" s="31">
        <f>C54/$N$54*100</f>
        <v>76.638932065465852</v>
      </c>
      <c r="D55" s="32"/>
      <c r="E55" s="32"/>
      <c r="F55" s="33"/>
      <c r="G55" s="11">
        <f t="shared" ref="G55:N55" si="23">G54/$N$54*100</f>
        <v>0.31087135411904543</v>
      </c>
      <c r="H55" s="11">
        <f t="shared" si="23"/>
        <v>8.2289476090335559E-2</v>
      </c>
      <c r="I55" s="11">
        <f t="shared" si="23"/>
        <v>1.9566608759257567</v>
      </c>
      <c r="J55" s="11">
        <f t="shared" si="23"/>
        <v>11.465667001920089</v>
      </c>
      <c r="K55" s="11">
        <f t="shared" si="23"/>
        <v>2.2949620554082473</v>
      </c>
      <c r="L55" s="11">
        <f t="shared" si="23"/>
        <v>6.9854621925573737</v>
      </c>
      <c r="M55" s="11">
        <f t="shared" si="23"/>
        <v>0.26515497851330344</v>
      </c>
      <c r="N55" s="9">
        <f t="shared" si="23"/>
        <v>100</v>
      </c>
    </row>
    <row r="57" spans="1:14" x14ac:dyDescent="0.25">
      <c r="B57" s="25"/>
    </row>
    <row r="58" spans="1:14" x14ac:dyDescent="0.25">
      <c r="B58" s="25"/>
    </row>
  </sheetData>
  <mergeCells count="3">
    <mergeCell ref="C6:F6"/>
    <mergeCell ref="C54:F54"/>
    <mergeCell ref="C55:F55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DAD8D501A6346ACAA52E0D21A8050" ma:contentTypeVersion="18" ma:contentTypeDescription="Create a new document." ma:contentTypeScope="" ma:versionID="a266eee527197bc7fe8fe9b5065b23f6">
  <xsd:schema xmlns:xsd="http://www.w3.org/2001/XMLSchema" xmlns:xs="http://www.w3.org/2001/XMLSchema" xmlns:p="http://schemas.microsoft.com/office/2006/metadata/properties" xmlns:ns2="cd192037-52ab-48d8-8cff-c9c762de9c61" xmlns:ns3="2428d621-8bf9-4b1a-92e0-a570f9fd5aa8" targetNamespace="http://schemas.microsoft.com/office/2006/metadata/properties" ma:root="true" ma:fieldsID="21c641c76ab723eded4fc24d960fee65" ns2:_="" ns3:_="">
    <xsd:import namespace="cd192037-52ab-48d8-8cff-c9c762de9c61"/>
    <xsd:import namespace="2428d621-8bf9-4b1a-92e0-a570f9fd5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92037-52ab-48d8-8cff-c9c762de9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ca3a3b-1f91-4153-80b6-b9fe4e6283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8d621-8bf9-4b1a-92e0-a570f9fd5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31636b-e82d-4300-a789-894ff077efb7}" ma:internalName="TaxCatchAll" ma:showField="CatchAllData" ma:web="2428d621-8bf9-4b1a-92e0-a570f9fd5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28d621-8bf9-4b1a-92e0-a570f9fd5aa8" xsi:nil="true"/>
    <lcf76f155ced4ddcb4097134ff3c332f xmlns="cd192037-52ab-48d8-8cff-c9c762de9c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A2EA66-8E6B-41D0-AB84-C731FD034DA8}"/>
</file>

<file path=customXml/itemProps2.xml><?xml version="1.0" encoding="utf-8"?>
<ds:datastoreItem xmlns:ds="http://schemas.openxmlformats.org/officeDocument/2006/customXml" ds:itemID="{2E2B9B5B-340F-489A-8825-99FFD1EF5C9E}"/>
</file>

<file path=customXml/itemProps3.xml><?xml version="1.0" encoding="utf-8"?>
<ds:datastoreItem xmlns:ds="http://schemas.openxmlformats.org/officeDocument/2006/customXml" ds:itemID="{7B3D8316-F8E0-40DB-8818-68EB49EAEA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Blwyddyn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Blwyddyn 13 Hynt Disgyblion yn ol AAL 2021</dc:title>
  <dc:creator/>
  <cp:lastModifiedBy/>
  <dcterms:created xsi:type="dcterms:W3CDTF">2025-04-14T12:31:50Z</dcterms:created>
  <dcterms:modified xsi:type="dcterms:W3CDTF">2025-04-14T12:34:10Z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0x010100A9BDAD8D501A6346ACAA52E0D21A8050</vt:lpwstr>
  </property>
  <property fmtid="{D5CDD505-2E9C-101B-9397-08002B2CF9AE}" pid="4" name="Description0">
    <vt:lpwstr/>
  </property>
</Properties>
</file>