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30" documentId="8_{A35487D3-D51C-43A4-9631-6198FE6C694B}" xr6:coauthVersionLast="47" xr6:coauthVersionMax="47" xr10:uidLastSave="{F926DA22-03F9-46FD-BE9D-E82A690A50C8}"/>
  <bookViews>
    <workbookView xWindow="-120" yWindow="-120" windowWidth="29040" windowHeight="15720" xr2:uid="{00000000-000D-0000-FFFF-FFFF00000000}"/>
  </bookViews>
  <sheets>
    <sheet name="Blwyddyn 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E46" i="1"/>
  <c r="N36" i="1"/>
  <c r="F46" i="1"/>
  <c r="H48" i="1"/>
  <c r="L48" i="1"/>
  <c r="M48" i="1"/>
  <c r="J48" i="1"/>
  <c r="K48" i="1"/>
  <c r="N16" i="1"/>
  <c r="N20" i="1"/>
  <c r="N22" i="1"/>
  <c r="N26" i="1"/>
  <c r="C46" i="1"/>
  <c r="N4" i="1"/>
  <c r="N6" i="1"/>
  <c r="N30" i="1"/>
  <c r="N32" i="1"/>
  <c r="N24" i="1"/>
  <c r="N8" i="1"/>
  <c r="N12" i="1"/>
  <c r="N18" i="1"/>
  <c r="N28" i="1"/>
  <c r="D46" i="1"/>
  <c r="N10" i="1"/>
  <c r="N14" i="1"/>
  <c r="N2" i="1"/>
  <c r="N34" i="1"/>
  <c r="N38" i="1"/>
  <c r="N40" i="1"/>
  <c r="N42" i="1"/>
  <c r="N44" i="1"/>
  <c r="G48" i="1"/>
  <c r="C48" i="1" l="1"/>
  <c r="N48" i="1"/>
  <c r="M49" i="1" s="1"/>
  <c r="H49" i="1" l="1"/>
  <c r="I49" i="1"/>
  <c r="G49" i="1"/>
  <c r="N49" i="1"/>
  <c r="K49" i="1"/>
  <c r="C49" i="1"/>
  <c r="J49" i="1"/>
  <c r="L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804CAD85-39CE-489A-B2C0-BBD5A0AD88D3}">
      <text>
        <r>
          <rPr>
            <sz val="9"/>
            <color indexed="81"/>
            <rFont val="Tahoma"/>
            <family val="2"/>
          </rPr>
          <t>Dim ond coleg trydyddol sydd gan Ferthyr Tudful. Mae'r cleientiaid Bl 13 yn dod o Ysgol Arbennig Greenfields. 0 cleient nad ydynt mewn addysg, cyflogaeth neu hyfforddiant (NEET) - 0% allan o garfan o 11</t>
        </r>
      </text>
    </comment>
    <comment ref="B36" authorId="0" shapeId="0" xr:uid="{D34E80BF-062E-4251-AA4A-67039B8E39F6}">
      <text>
        <r>
          <rPr>
            <sz val="9"/>
            <color indexed="81"/>
            <rFont val="Tahoma"/>
            <family val="2"/>
          </rPr>
          <t xml:space="preserve">Dim ond coleg trydyddol sydd gan Flaenau Gwent. Mae cleientiaid Bl 13 yn dod o Ysgol Arbennig Penycwm. 1 cleient nad ydynt mewn addysg, cyflogaeth neu hyfforddiant (NEET) - 5.26% allan o garfan o 19
</t>
        </r>
      </text>
    </comment>
  </commentList>
</comments>
</file>

<file path=xl/sharedStrings.xml><?xml version="1.0" encoding="utf-8"?>
<sst xmlns="http://schemas.openxmlformats.org/spreadsheetml/2006/main" count="62" uniqueCount="39">
  <si>
    <t>%</t>
  </si>
  <si>
    <t>COD AALL</t>
  </si>
  <si>
    <t>AALL</t>
  </si>
  <si>
    <t>Yn parhau mewn addysg Ran-amser (llai nag 16 awr yr wythnos)</t>
  </si>
  <si>
    <t>Hyfforddiant yn Seiliedig ar Waith - statws anghyflogedig</t>
  </si>
  <si>
    <t>Hyfforddiant yn Seiliedig ar Waith - statws cyflogedig</t>
  </si>
  <si>
    <t>Cyflogedig - Arall</t>
  </si>
  <si>
    <t>Gwyddys nad ydynt mewn Addysg, Hyfforddiant na Chyflogaeth</t>
  </si>
  <si>
    <t>Dim ymateb i'r arolwg</t>
  </si>
  <si>
    <t>Wedi gadael yr ardal</t>
  </si>
  <si>
    <t>Cyfanswm yn y garfan</t>
  </si>
  <si>
    <t>Yn parhau mewn Addysg Llawn Amser (yn yr ysgol)</t>
  </si>
  <si>
    <t>Yn parhau mewn Addysg Llawn Amser (yn y Coleg)</t>
  </si>
  <si>
    <t>Yn parhau mewn Addysg Amser Llawn (mewn Addysg Uwch)</t>
  </si>
  <si>
    <t>Yn cymryd blwyddyn i ffwrdd (yn bwriadu mynd i AU y flwyddyn ganlynol)</t>
  </si>
  <si>
    <t xml:space="preserve">Cyngor Sir Ynys Môn </t>
  </si>
  <si>
    <t xml:space="preserve">Cyngor Gwynedd </t>
  </si>
  <si>
    <t xml:space="preserve">Cyngor Bwrdeistref Sirol Conwy </t>
  </si>
  <si>
    <t xml:space="preserve">Cyngor Sir Ddinbych </t>
  </si>
  <si>
    <t xml:space="preserve">Cyngor Sir Y Fflint </t>
  </si>
  <si>
    <t xml:space="preserve">Cyngor Bwrdeistref Sirol Wrecsam </t>
  </si>
  <si>
    <t xml:space="preserve">Cyngor Sir Powys </t>
  </si>
  <si>
    <t xml:space="preserve">Cyngor Sir Ceredigion </t>
  </si>
  <si>
    <t xml:space="preserve">Cyngor Sir Penfro </t>
  </si>
  <si>
    <t xml:space="preserve">Cyngor Sir Caerfyrddin </t>
  </si>
  <si>
    <t xml:space="preserve">Dinas a Sir Abertawe </t>
  </si>
  <si>
    <t xml:space="preserve">Cyngor Sir Castell-nedd Port Talbot </t>
  </si>
  <si>
    <r>
      <rPr>
        <b/>
        <sz val="11"/>
        <color indexed="8"/>
        <rFont val="Calibri"/>
        <family val="2"/>
      </rPr>
      <t xml:space="preserve">Cyngor </t>
    </r>
    <r>
      <rPr>
        <b/>
        <sz val="11"/>
        <color indexed="8"/>
        <rFont val="Calibri"/>
        <family val="2"/>
      </rPr>
      <t>Bwrdestref</t>
    </r>
    <r>
      <rPr>
        <b/>
        <sz val="11"/>
        <color indexed="8"/>
        <rFont val="Calibri"/>
        <family val="2"/>
      </rPr>
      <t xml:space="preserve"> Sirol Pen-y-bont ar Ogwr </t>
    </r>
  </si>
  <si>
    <t xml:space="preserve">Cyngor Sir Bro Morgannwg </t>
  </si>
  <si>
    <r>
      <rPr>
        <b/>
        <sz val="11"/>
        <color indexed="8"/>
        <rFont val="Calibri"/>
        <family val="2"/>
      </rPr>
      <t>Cyngor Bwrdeistref Sirol Rhondda Cynon Taf</t>
    </r>
    <r>
      <rPr>
        <sz val="11"/>
        <color indexed="8"/>
        <rFont val="Calibri"/>
        <family val="2"/>
      </rPr>
      <t xml:space="preserve"> </t>
    </r>
  </si>
  <si>
    <t xml:space="preserve">Cyngor Bwrdeistref Sirol Caerffili </t>
  </si>
  <si>
    <t xml:space="preserve">Cyngor Bwrdeistref Sirol Torfaen </t>
  </si>
  <si>
    <t xml:space="preserve">Cyngor Sir Fynwy </t>
  </si>
  <si>
    <t xml:space="preserve">Cyngor Dinas Casnewydd </t>
  </si>
  <si>
    <t xml:space="preserve">Cyngor Sir Caerdydd </t>
  </si>
  <si>
    <t>Is-gyfanswm</t>
  </si>
  <si>
    <t>Cyfanswm Cymru gyfan</t>
  </si>
  <si>
    <t xml:space="preserve">Cyngor Bwrdeistref Sirol Merthyr Tudful </t>
  </si>
  <si>
    <t xml:space="preserve">Cyngor Bwrdeistref Sirol Blaenau Gwent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</si>
</sst>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/>
    <xf numFmtId="165" fontId="0" fillId="0" borderId="1" xfId="0" applyNumberForma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165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2" xfId="0" applyNumberFormat="1" applyBorder="1"/>
    <xf numFmtId="165" fontId="0" fillId="0" borderId="5" xfId="0" applyNumberFormat="1" applyBorder="1"/>
    <xf numFmtId="164" fontId="1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78B2A6-5910-4AB1-AA5F-0AFF96F3E448}" name="Blwyddyn_13_Hynt_Disgyblion_yn_ol_AAL_2024" displayName="Blwyddyn_13_Hynt_Disgyblion_yn_ol_AAL_2024" ref="A1:N49" totalsRowShown="0" headerRowDxfId="0" tableBorderDxfId="8">
  <autoFilter ref="A1:N49" xr:uid="{7078B2A6-5910-4AB1-AA5F-0AFF96F3E448}"/>
  <tableColumns count="14">
    <tableColumn id="1" xr3:uid="{507E94AC-BA46-40C9-B0E7-36AB4110F4DC}" name="COD AALL" dataDxfId="7"/>
    <tableColumn id="2" xr3:uid="{F518AA8A-C2EF-4428-9DEF-849BDB53A10B}" name="AALL"/>
    <tableColumn id="3" xr3:uid="{13BDB941-DAE3-45FE-BAED-81EC7BCBD6C9}" name="Yn parhau mewn Addysg Llawn Amser (yn yr ysgol)"/>
    <tableColumn id="4" xr3:uid="{62024427-E206-40F1-A08A-DF433B949862}" name="Yn parhau mewn Addysg Llawn Amser (yn y Coleg)"/>
    <tableColumn id="5" xr3:uid="{A5FE1CD9-3A6F-422B-A4FD-5231F373620C}" name="Yn parhau mewn Addysg Amser Llawn (mewn Addysg Uwch)"/>
    <tableColumn id="6" xr3:uid="{BE06FF3A-A6AA-4F4B-8AF7-03C83FA60A6F}" name="Yn cymryd blwyddyn i ffwrdd (yn bwriadu mynd i AU y flwyddyn ganlynol)"/>
    <tableColumn id="7" xr3:uid="{A330F06F-3E1B-46A7-B419-8F84CF525649}" name="Yn parhau mewn addysg Ran-amser (llai nag 16 awr yr wythnos)"/>
    <tableColumn id="8" xr3:uid="{1FB04F4D-F366-479F-B4A5-CFA503D0B573}" name="Hyfforddiant yn Seiliedig ar Waith - statws anghyflogedig" dataDxfId="6"/>
    <tableColumn id="9" xr3:uid="{B25D2809-06E2-45A6-88BC-44AF7B2DC54D}" name="Hyfforddiant yn Seiliedig ar Waith - statws cyflogedig" dataDxfId="5"/>
    <tableColumn id="10" xr3:uid="{CA51D86E-63CD-45FE-86E0-380FF60507A4}" name="Cyflogedig - Arall" dataDxfId="4"/>
    <tableColumn id="11" xr3:uid="{291E59AA-DCA6-4A22-8848-E326A04A66BD}" name="Gwyddys nad ydynt mewn Addysg, Hyfforddiant na Chyflogaeth"/>
    <tableColumn id="12" xr3:uid="{1B943D7A-C990-46B1-AE4A-ABE53ABB43C8}" name="Dim ymateb i'r arolwg" dataDxfId="3"/>
    <tableColumn id="13" xr3:uid="{993B7288-4564-478B-AFB0-DF893E651456}" name="Wedi gadael yr ardal" dataDxfId="2"/>
    <tableColumn id="14" xr3:uid="{07C32E46-6D17-4FBB-8362-144E5D2CF1DD}" name="Cyfanswm yn y garfa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workbookViewId="0">
      <pane xSplit="2" ySplit="1" topLeftCell="C16" activePane="bottomRight" state="frozen"/>
      <selection pane="topRight" activeCell="C1" sqref="C1"/>
      <selection pane="bottomLeft" activeCell="A2" sqref="A2"/>
      <selection pane="bottomRight" activeCell="C37" sqref="C37"/>
    </sheetView>
  </sheetViews>
  <sheetFormatPr defaultRowHeight="15" x14ac:dyDescent="0.25"/>
  <cols>
    <col min="1" max="1" width="11.7109375" customWidth="1"/>
    <col min="2" max="2" width="32.42578125" customWidth="1"/>
    <col min="3" max="3" width="47.5703125" customWidth="1"/>
    <col min="4" max="14" width="15.7109375" customWidth="1"/>
    <col min="16" max="16" width="13.42578125" customWidth="1"/>
  </cols>
  <sheetData>
    <row r="1" spans="1:14" s="25" customFormat="1" ht="75" customHeight="1" x14ac:dyDescent="0.25">
      <c r="A1" s="23" t="s">
        <v>1</v>
      </c>
      <c r="B1" s="24" t="s">
        <v>2</v>
      </c>
      <c r="C1" s="24" t="s">
        <v>11</v>
      </c>
      <c r="D1" s="24" t="s">
        <v>12</v>
      </c>
      <c r="E1" s="24" t="s">
        <v>13</v>
      </c>
      <c r="F1" s="24" t="s">
        <v>14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</row>
    <row r="2" spans="1:14" ht="21" customHeight="1" x14ac:dyDescent="0.25">
      <c r="A2" s="22">
        <v>660</v>
      </c>
      <c r="B2" s="7" t="s">
        <v>15</v>
      </c>
      <c r="C2" s="2">
        <v>8</v>
      </c>
      <c r="D2" s="2">
        <v>13</v>
      </c>
      <c r="E2" s="2">
        <v>183</v>
      </c>
      <c r="F2" s="2">
        <v>0</v>
      </c>
      <c r="G2" s="2">
        <v>1</v>
      </c>
      <c r="H2" s="2">
        <v>0</v>
      </c>
      <c r="I2" s="2">
        <v>6</v>
      </c>
      <c r="J2" s="2">
        <v>31</v>
      </c>
      <c r="K2" s="2">
        <v>5</v>
      </c>
      <c r="L2" s="2">
        <v>3</v>
      </c>
      <c r="M2" s="2">
        <v>1</v>
      </c>
      <c r="N2" s="2">
        <f>SUM(C2:M2)</f>
        <v>251</v>
      </c>
    </row>
    <row r="3" spans="1:14" x14ac:dyDescent="0.25">
      <c r="A3" s="22" t="s">
        <v>0</v>
      </c>
      <c r="B3" s="1"/>
      <c r="C3" s="11">
        <v>3.1872509960159361</v>
      </c>
      <c r="D3" s="11">
        <v>5.1792828685258963</v>
      </c>
      <c r="E3" s="11">
        <v>72.908366533864537</v>
      </c>
      <c r="F3" s="11">
        <v>0</v>
      </c>
      <c r="G3" s="11">
        <v>0.39840637450199201</v>
      </c>
      <c r="H3" s="11">
        <v>0</v>
      </c>
      <c r="I3" s="11">
        <v>2.3904382470119523</v>
      </c>
      <c r="J3" s="11">
        <v>12.350597609561753</v>
      </c>
      <c r="K3" s="11">
        <v>1.9920318725099602</v>
      </c>
      <c r="L3" s="11">
        <v>1.1952191235059761</v>
      </c>
      <c r="M3" s="11">
        <v>0.39840637450199201</v>
      </c>
      <c r="N3" s="2"/>
    </row>
    <row r="4" spans="1:14" ht="21" customHeight="1" x14ac:dyDescent="0.25">
      <c r="A4" s="22">
        <v>661</v>
      </c>
      <c r="B4" s="7" t="s">
        <v>16</v>
      </c>
      <c r="C4" s="2">
        <v>7</v>
      </c>
      <c r="D4" s="2">
        <v>28</v>
      </c>
      <c r="E4" s="2">
        <v>271</v>
      </c>
      <c r="F4" s="2">
        <v>1</v>
      </c>
      <c r="G4" s="2">
        <v>0</v>
      </c>
      <c r="H4" s="2">
        <v>0</v>
      </c>
      <c r="I4" s="2">
        <v>5</v>
      </c>
      <c r="J4" s="2">
        <v>46</v>
      </c>
      <c r="K4" s="2">
        <v>7</v>
      </c>
      <c r="L4" s="2">
        <v>4</v>
      </c>
      <c r="M4" s="2">
        <v>2</v>
      </c>
      <c r="N4" s="2">
        <f>SUM(C4:M4)</f>
        <v>371</v>
      </c>
    </row>
    <row r="5" spans="1:14" x14ac:dyDescent="0.25">
      <c r="A5" s="22" t="s">
        <v>0</v>
      </c>
      <c r="B5" s="1"/>
      <c r="C5" s="11">
        <v>1.8867924528301887</v>
      </c>
      <c r="D5" s="11">
        <v>7.5471698113207548</v>
      </c>
      <c r="E5" s="11">
        <v>73.045822102425873</v>
      </c>
      <c r="F5" s="11">
        <v>0.26954177897574128</v>
      </c>
      <c r="G5" s="11">
        <v>0</v>
      </c>
      <c r="H5" s="11">
        <v>0</v>
      </c>
      <c r="I5" s="11">
        <v>1.3477088948787064</v>
      </c>
      <c r="J5" s="11">
        <v>12.398921832884097</v>
      </c>
      <c r="K5" s="11">
        <v>1.8867924528301887</v>
      </c>
      <c r="L5" s="11">
        <v>1.0781671159029651</v>
      </c>
      <c r="M5" s="11">
        <v>0.53908355795148255</v>
      </c>
      <c r="N5" s="2"/>
    </row>
    <row r="6" spans="1:14" ht="21" customHeight="1" x14ac:dyDescent="0.25">
      <c r="A6" s="22">
        <v>662</v>
      </c>
      <c r="B6" s="7" t="s">
        <v>17</v>
      </c>
      <c r="C6" s="2">
        <v>24</v>
      </c>
      <c r="D6" s="2">
        <v>37</v>
      </c>
      <c r="E6" s="2">
        <v>303</v>
      </c>
      <c r="F6" s="2">
        <v>0</v>
      </c>
      <c r="G6" s="2">
        <v>7</v>
      </c>
      <c r="H6" s="2">
        <v>1</v>
      </c>
      <c r="I6" s="2">
        <v>13</v>
      </c>
      <c r="J6" s="2">
        <v>81</v>
      </c>
      <c r="K6" s="2">
        <v>17</v>
      </c>
      <c r="L6" s="2">
        <v>21</v>
      </c>
      <c r="M6" s="2">
        <v>1</v>
      </c>
      <c r="N6" s="2">
        <f>SUM(C6:M6)</f>
        <v>505</v>
      </c>
    </row>
    <row r="7" spans="1:14" x14ac:dyDescent="0.25">
      <c r="A7" s="22" t="s">
        <v>0</v>
      </c>
      <c r="B7" s="1"/>
      <c r="C7" s="11">
        <v>4.7524752475247523</v>
      </c>
      <c r="D7" s="11">
        <v>7.3267326732673261</v>
      </c>
      <c r="E7" s="11">
        <v>60</v>
      </c>
      <c r="F7" s="11">
        <v>0</v>
      </c>
      <c r="G7" s="11">
        <v>1.3861386138613863</v>
      </c>
      <c r="H7" s="11">
        <v>0.19801980198019803</v>
      </c>
      <c r="I7" s="11">
        <v>2.5742574257425743</v>
      </c>
      <c r="J7" s="11">
        <v>16.03960396039604</v>
      </c>
      <c r="K7" s="11">
        <v>3.3663366336633667</v>
      </c>
      <c r="L7" s="11">
        <v>4.1584158415841586</v>
      </c>
      <c r="M7" s="11">
        <v>0.19801980198019803</v>
      </c>
      <c r="N7" s="2"/>
    </row>
    <row r="8" spans="1:14" ht="21" customHeight="1" x14ac:dyDescent="0.25">
      <c r="A8" s="22">
        <v>663</v>
      </c>
      <c r="B8" s="7" t="s">
        <v>18</v>
      </c>
      <c r="C8" s="2">
        <v>19</v>
      </c>
      <c r="D8" s="2">
        <v>23</v>
      </c>
      <c r="E8" s="2">
        <v>236</v>
      </c>
      <c r="F8" s="2">
        <v>13</v>
      </c>
      <c r="G8" s="2">
        <v>4</v>
      </c>
      <c r="H8" s="2">
        <v>1</v>
      </c>
      <c r="I8" s="2">
        <v>9</v>
      </c>
      <c r="J8" s="2">
        <v>33</v>
      </c>
      <c r="K8" s="2">
        <v>6</v>
      </c>
      <c r="L8" s="2">
        <v>26</v>
      </c>
      <c r="M8" s="2">
        <v>3</v>
      </c>
      <c r="N8" s="2">
        <f>SUM(C8:M8)</f>
        <v>373</v>
      </c>
    </row>
    <row r="9" spans="1:14" x14ac:dyDescent="0.25">
      <c r="A9" s="22" t="s">
        <v>0</v>
      </c>
      <c r="B9" s="1"/>
      <c r="C9" s="11">
        <v>5.0938337801608577</v>
      </c>
      <c r="D9" s="11">
        <v>6.1662198391420908</v>
      </c>
      <c r="E9" s="11">
        <v>63.270777479892757</v>
      </c>
      <c r="F9" s="11">
        <v>3.4852546916890081</v>
      </c>
      <c r="G9" s="11">
        <v>1.0723860589812333</v>
      </c>
      <c r="H9" s="11">
        <v>0.26809651474530832</v>
      </c>
      <c r="I9" s="11">
        <v>2.4128686327077746</v>
      </c>
      <c r="J9" s="11">
        <v>8.8471849865951739</v>
      </c>
      <c r="K9" s="11">
        <v>1.6085790884718498</v>
      </c>
      <c r="L9" s="11">
        <v>6.9705093833780163</v>
      </c>
      <c r="M9" s="11">
        <v>0.80428954423592491</v>
      </c>
      <c r="N9" s="3"/>
    </row>
    <row r="10" spans="1:14" ht="21" customHeight="1" x14ac:dyDescent="0.25">
      <c r="A10" s="22">
        <v>664</v>
      </c>
      <c r="B10" s="7" t="s">
        <v>19</v>
      </c>
      <c r="C10" s="2">
        <v>39</v>
      </c>
      <c r="D10" s="2">
        <v>11</v>
      </c>
      <c r="E10" s="2">
        <v>258</v>
      </c>
      <c r="F10" s="2">
        <v>0</v>
      </c>
      <c r="G10" s="2">
        <v>5</v>
      </c>
      <c r="H10" s="2">
        <v>1</v>
      </c>
      <c r="I10" s="2">
        <v>31</v>
      </c>
      <c r="J10" s="2">
        <v>63</v>
      </c>
      <c r="K10" s="2">
        <v>13</v>
      </c>
      <c r="L10" s="2">
        <v>5</v>
      </c>
      <c r="M10" s="2">
        <v>4</v>
      </c>
      <c r="N10" s="2">
        <f>SUM(C10:M10)</f>
        <v>430</v>
      </c>
    </row>
    <row r="11" spans="1:14" x14ac:dyDescent="0.25">
      <c r="A11" s="22" t="s">
        <v>0</v>
      </c>
      <c r="B11" s="1"/>
      <c r="C11" s="11">
        <v>9.0697674418604652</v>
      </c>
      <c r="D11" s="11">
        <v>2.558139534883721</v>
      </c>
      <c r="E11" s="11">
        <v>60</v>
      </c>
      <c r="F11" s="11">
        <v>0</v>
      </c>
      <c r="G11" s="11">
        <v>1.1627906976744187</v>
      </c>
      <c r="H11" s="11">
        <v>0.23255813953488372</v>
      </c>
      <c r="I11" s="11">
        <v>7.2093023255813957</v>
      </c>
      <c r="J11" s="11">
        <v>14.651162790697676</v>
      </c>
      <c r="K11" s="11">
        <v>3.0232558139534884</v>
      </c>
      <c r="L11" s="11">
        <v>1.1627906976744187</v>
      </c>
      <c r="M11" s="11">
        <v>0.93023255813953487</v>
      </c>
      <c r="N11" s="3"/>
    </row>
    <row r="12" spans="1:14" ht="15.4" customHeight="1" x14ac:dyDescent="0.25">
      <c r="A12" s="22">
        <v>665</v>
      </c>
      <c r="B12" s="7" t="s">
        <v>20</v>
      </c>
      <c r="C12" s="2">
        <v>13</v>
      </c>
      <c r="D12" s="2">
        <v>18</v>
      </c>
      <c r="E12" s="2">
        <v>81</v>
      </c>
      <c r="F12" s="2">
        <v>0</v>
      </c>
      <c r="G12" s="2">
        <v>0</v>
      </c>
      <c r="H12" s="2">
        <v>0</v>
      </c>
      <c r="I12" s="2">
        <v>0</v>
      </c>
      <c r="J12" s="2">
        <v>10</v>
      </c>
      <c r="K12" s="2">
        <v>5</v>
      </c>
      <c r="L12" s="2">
        <v>0</v>
      </c>
      <c r="M12" s="2">
        <v>2</v>
      </c>
      <c r="N12" s="2">
        <f>SUM(C12:M12)</f>
        <v>129</v>
      </c>
    </row>
    <row r="13" spans="1:14" x14ac:dyDescent="0.25">
      <c r="A13" s="22" t="s">
        <v>0</v>
      </c>
      <c r="B13" s="1"/>
      <c r="C13" s="11">
        <v>10.077519379844961</v>
      </c>
      <c r="D13" s="11">
        <v>13.953488372093023</v>
      </c>
      <c r="E13" s="11">
        <v>62.790697674418603</v>
      </c>
      <c r="F13" s="11">
        <v>0</v>
      </c>
      <c r="G13" s="11">
        <v>0</v>
      </c>
      <c r="H13" s="11">
        <v>0</v>
      </c>
      <c r="I13" s="11">
        <v>0</v>
      </c>
      <c r="J13" s="11">
        <v>7.7519379844961236</v>
      </c>
      <c r="K13" s="11">
        <v>3.8759689922480618</v>
      </c>
      <c r="L13" s="11">
        <v>0</v>
      </c>
      <c r="M13" s="11">
        <v>1.5503875968992249</v>
      </c>
      <c r="N13" s="3"/>
    </row>
    <row r="14" spans="1:14" x14ac:dyDescent="0.25">
      <c r="A14" s="22">
        <v>666</v>
      </c>
      <c r="B14" s="7" t="s">
        <v>21</v>
      </c>
      <c r="C14" s="2">
        <v>28</v>
      </c>
      <c r="D14" s="2">
        <v>26</v>
      </c>
      <c r="E14" s="2">
        <v>257</v>
      </c>
      <c r="F14" s="2">
        <v>0</v>
      </c>
      <c r="G14" s="2">
        <v>0</v>
      </c>
      <c r="H14" s="2">
        <v>2</v>
      </c>
      <c r="I14" s="2">
        <v>16</v>
      </c>
      <c r="J14" s="2">
        <v>67</v>
      </c>
      <c r="K14" s="2">
        <v>29</v>
      </c>
      <c r="L14" s="2">
        <v>13</v>
      </c>
      <c r="M14" s="2">
        <v>3</v>
      </c>
      <c r="N14" s="2">
        <f>SUM(C14:M14)</f>
        <v>441</v>
      </c>
    </row>
    <row r="15" spans="1:14" x14ac:dyDescent="0.25">
      <c r="A15" s="22" t="s">
        <v>0</v>
      </c>
      <c r="B15" s="1"/>
      <c r="C15" s="11">
        <v>6.3492063492063489</v>
      </c>
      <c r="D15" s="11">
        <v>5.895691609977324</v>
      </c>
      <c r="E15" s="11">
        <v>58.276643990929713</v>
      </c>
      <c r="F15" s="11">
        <v>0</v>
      </c>
      <c r="G15" s="11">
        <v>0</v>
      </c>
      <c r="H15" s="11">
        <v>0.45351473922902497</v>
      </c>
      <c r="I15" s="11">
        <v>3.6281179138321997</v>
      </c>
      <c r="J15" s="11">
        <v>15.192743764172336</v>
      </c>
      <c r="K15" s="11">
        <v>6.5759637188208613</v>
      </c>
      <c r="L15" s="11">
        <v>2.947845804988662</v>
      </c>
      <c r="M15" s="11">
        <v>0.68027210884353739</v>
      </c>
      <c r="N15" s="2"/>
    </row>
    <row r="16" spans="1:14" x14ac:dyDescent="0.25">
      <c r="A16" s="22">
        <v>667</v>
      </c>
      <c r="B16" s="7" t="s">
        <v>22</v>
      </c>
      <c r="C16" s="2">
        <v>15</v>
      </c>
      <c r="D16" s="2">
        <v>20</v>
      </c>
      <c r="E16" s="2">
        <v>213</v>
      </c>
      <c r="F16" s="2">
        <v>0</v>
      </c>
      <c r="G16" s="2">
        <v>2</v>
      </c>
      <c r="H16" s="2">
        <v>0</v>
      </c>
      <c r="I16" s="2">
        <v>9</v>
      </c>
      <c r="J16" s="2">
        <v>36</v>
      </c>
      <c r="K16" s="2">
        <v>13</v>
      </c>
      <c r="L16" s="2">
        <v>6</v>
      </c>
      <c r="M16" s="2">
        <v>3</v>
      </c>
      <c r="N16" s="2">
        <f>SUM(C16:M16)</f>
        <v>317</v>
      </c>
    </row>
    <row r="17" spans="1:14" x14ac:dyDescent="0.25">
      <c r="A17" s="22" t="s">
        <v>0</v>
      </c>
      <c r="B17" s="1"/>
      <c r="C17" s="11">
        <v>4.7318611987381702</v>
      </c>
      <c r="D17" s="11">
        <v>6.309148264984227</v>
      </c>
      <c r="E17" s="11">
        <v>67.192429022082024</v>
      </c>
      <c r="F17" s="11">
        <v>0</v>
      </c>
      <c r="G17" s="11">
        <v>0.63091482649842268</v>
      </c>
      <c r="H17" s="11">
        <v>0</v>
      </c>
      <c r="I17" s="11">
        <v>2.8391167192429023</v>
      </c>
      <c r="J17" s="11">
        <v>11.356466876971609</v>
      </c>
      <c r="K17" s="11">
        <v>4.1009463722397479</v>
      </c>
      <c r="L17" s="11">
        <v>1.8927444794952681</v>
      </c>
      <c r="M17" s="11">
        <v>0.94637223974763407</v>
      </c>
      <c r="N17" s="2"/>
    </row>
    <row r="18" spans="1:14" x14ac:dyDescent="0.25">
      <c r="A18" s="22">
        <v>668</v>
      </c>
      <c r="B18" s="7" t="s">
        <v>23</v>
      </c>
      <c r="C18" s="2">
        <v>18</v>
      </c>
      <c r="D18" s="2">
        <v>23</v>
      </c>
      <c r="E18" s="2">
        <v>182</v>
      </c>
      <c r="F18" s="2">
        <v>0</v>
      </c>
      <c r="G18" s="2">
        <v>0</v>
      </c>
      <c r="H18" s="2">
        <v>2</v>
      </c>
      <c r="I18" s="2">
        <v>5</v>
      </c>
      <c r="J18" s="2">
        <v>31</v>
      </c>
      <c r="K18" s="2">
        <v>7</v>
      </c>
      <c r="L18" s="2">
        <v>41</v>
      </c>
      <c r="M18" s="2">
        <v>3</v>
      </c>
      <c r="N18" s="2">
        <f>SUM(C18:M18)</f>
        <v>312</v>
      </c>
    </row>
    <row r="19" spans="1:14" x14ac:dyDescent="0.25">
      <c r="A19" s="22" t="s">
        <v>0</v>
      </c>
      <c r="B19" s="1"/>
      <c r="C19" s="11">
        <v>5.7692307692307692</v>
      </c>
      <c r="D19" s="11">
        <v>7.3717948717948723</v>
      </c>
      <c r="E19" s="11">
        <v>58.333333333333336</v>
      </c>
      <c r="F19" s="11">
        <v>0</v>
      </c>
      <c r="G19" s="11">
        <v>0</v>
      </c>
      <c r="H19" s="11">
        <v>0.64102564102564097</v>
      </c>
      <c r="I19" s="11">
        <v>1.6025641025641024</v>
      </c>
      <c r="J19" s="11">
        <v>9.9358974358974361</v>
      </c>
      <c r="K19" s="11">
        <v>2.2435897435897436</v>
      </c>
      <c r="L19" s="11">
        <v>13.141025641025642</v>
      </c>
      <c r="M19" s="11">
        <v>0.96153846153846156</v>
      </c>
      <c r="N19" s="2"/>
    </row>
    <row r="20" spans="1:14" x14ac:dyDescent="0.25">
      <c r="A20" s="22">
        <v>669</v>
      </c>
      <c r="B20" s="7" t="s">
        <v>24</v>
      </c>
      <c r="C20" s="2">
        <v>28</v>
      </c>
      <c r="D20" s="2">
        <v>34</v>
      </c>
      <c r="E20" s="2">
        <v>356</v>
      </c>
      <c r="F20" s="2">
        <v>1</v>
      </c>
      <c r="G20" s="2">
        <v>5</v>
      </c>
      <c r="H20" s="2">
        <v>1</v>
      </c>
      <c r="I20" s="2">
        <v>21</v>
      </c>
      <c r="J20" s="2">
        <v>96</v>
      </c>
      <c r="K20" s="2">
        <v>19</v>
      </c>
      <c r="L20" s="2">
        <v>36</v>
      </c>
      <c r="M20" s="2">
        <v>1</v>
      </c>
      <c r="N20" s="2">
        <f>SUM(C20:M20)</f>
        <v>598</v>
      </c>
    </row>
    <row r="21" spans="1:14" x14ac:dyDescent="0.25">
      <c r="A21" s="22" t="s">
        <v>0</v>
      </c>
      <c r="B21" s="1"/>
      <c r="C21" s="11">
        <v>4.6822742474916383</v>
      </c>
      <c r="D21" s="11">
        <v>5.6856187290969897</v>
      </c>
      <c r="E21" s="11">
        <v>59.531772575250841</v>
      </c>
      <c r="F21" s="11">
        <v>0.16722408026755853</v>
      </c>
      <c r="G21" s="11">
        <v>0.83612040133779264</v>
      </c>
      <c r="H21" s="11">
        <v>0.16722408026755853</v>
      </c>
      <c r="I21" s="11">
        <v>3.511705685618729</v>
      </c>
      <c r="J21" s="11">
        <v>16.053511705685619</v>
      </c>
      <c r="K21" s="11">
        <v>3.1772575250836121</v>
      </c>
      <c r="L21" s="11">
        <v>6.0200668896321075</v>
      </c>
      <c r="M21" s="11">
        <v>0.16722408026755853</v>
      </c>
      <c r="N21" s="2"/>
    </row>
    <row r="22" spans="1:14" x14ac:dyDescent="0.25">
      <c r="A22" s="22">
        <v>670</v>
      </c>
      <c r="B22" s="7" t="s">
        <v>25</v>
      </c>
      <c r="C22" s="2">
        <v>33</v>
      </c>
      <c r="D22" s="2">
        <v>45</v>
      </c>
      <c r="E22" s="2">
        <v>407</v>
      </c>
      <c r="F22" s="2">
        <v>11</v>
      </c>
      <c r="G22" s="2">
        <v>1</v>
      </c>
      <c r="H22" s="2">
        <v>1</v>
      </c>
      <c r="I22" s="2">
        <v>20</v>
      </c>
      <c r="J22" s="2">
        <v>68</v>
      </c>
      <c r="K22" s="2">
        <v>24</v>
      </c>
      <c r="L22" s="2">
        <v>12</v>
      </c>
      <c r="M22" s="2">
        <v>0</v>
      </c>
      <c r="N22" s="2">
        <f>SUM(C22:M22)</f>
        <v>622</v>
      </c>
    </row>
    <row r="23" spans="1:14" x14ac:dyDescent="0.25">
      <c r="A23" s="22" t="s">
        <v>0</v>
      </c>
      <c r="B23" s="1"/>
      <c r="C23" s="11">
        <v>5.305466237942122</v>
      </c>
      <c r="D23" s="11">
        <v>7.234726688102894</v>
      </c>
      <c r="E23" s="11">
        <v>65.434083601286176</v>
      </c>
      <c r="F23" s="11">
        <v>1.7684887459807075</v>
      </c>
      <c r="G23" s="11">
        <v>0.16077170418006431</v>
      </c>
      <c r="H23" s="11">
        <v>0.16077170418006431</v>
      </c>
      <c r="I23" s="11">
        <v>3.215434083601286</v>
      </c>
      <c r="J23" s="11">
        <v>10.932475884244374</v>
      </c>
      <c r="K23" s="11">
        <v>3.8585209003215439</v>
      </c>
      <c r="L23" s="11">
        <v>1.929260450160772</v>
      </c>
      <c r="M23" s="11">
        <v>0</v>
      </c>
      <c r="N23" s="2"/>
    </row>
    <row r="24" spans="1:14" x14ac:dyDescent="0.25">
      <c r="A24" s="22">
        <v>671</v>
      </c>
      <c r="B24" s="7" t="s">
        <v>26</v>
      </c>
      <c r="C24" s="2">
        <v>10</v>
      </c>
      <c r="D24" s="2">
        <v>4</v>
      </c>
      <c r="E24" s="2">
        <v>136</v>
      </c>
      <c r="F24" s="2">
        <v>0</v>
      </c>
      <c r="G24" s="2">
        <v>0</v>
      </c>
      <c r="H24" s="2">
        <v>0</v>
      </c>
      <c r="I24" s="2">
        <v>3</v>
      </c>
      <c r="J24" s="2">
        <v>34</v>
      </c>
      <c r="K24" s="2">
        <v>8</v>
      </c>
      <c r="L24" s="2">
        <v>22</v>
      </c>
      <c r="M24" s="2">
        <v>0</v>
      </c>
      <c r="N24" s="2">
        <f>SUM(C24:M24)</f>
        <v>217</v>
      </c>
    </row>
    <row r="25" spans="1:14" x14ac:dyDescent="0.25">
      <c r="A25" s="22" t="s">
        <v>0</v>
      </c>
      <c r="B25" s="1"/>
      <c r="C25" s="11">
        <v>4.6082949308755765</v>
      </c>
      <c r="D25" s="11">
        <v>1.8433179723502304</v>
      </c>
      <c r="E25" s="11">
        <v>62.672811059907829</v>
      </c>
      <c r="F25" s="11">
        <v>0</v>
      </c>
      <c r="G25" s="11">
        <v>0</v>
      </c>
      <c r="H25" s="11">
        <v>0</v>
      </c>
      <c r="I25" s="11">
        <v>1.3824884792626728</v>
      </c>
      <c r="J25" s="11">
        <v>15.668202764976957</v>
      </c>
      <c r="K25" s="11">
        <v>3.6866359447004609</v>
      </c>
      <c r="L25" s="11">
        <v>10.138248847926267</v>
      </c>
      <c r="M25" s="11">
        <v>0</v>
      </c>
      <c r="N25" s="2"/>
    </row>
    <row r="26" spans="1:14" ht="30" x14ac:dyDescent="0.25">
      <c r="A26" s="22">
        <v>672</v>
      </c>
      <c r="B26" s="8" t="s">
        <v>27</v>
      </c>
      <c r="C26" s="2">
        <v>15</v>
      </c>
      <c r="D26" s="2">
        <v>40</v>
      </c>
      <c r="E26" s="2">
        <v>393</v>
      </c>
      <c r="F26" s="2">
        <v>0</v>
      </c>
      <c r="G26" s="2">
        <v>3</v>
      </c>
      <c r="H26" s="2">
        <v>4</v>
      </c>
      <c r="I26" s="2">
        <v>16</v>
      </c>
      <c r="J26" s="2">
        <v>85</v>
      </c>
      <c r="K26" s="2">
        <v>25</v>
      </c>
      <c r="L26" s="2">
        <v>29</v>
      </c>
      <c r="M26" s="2">
        <v>2</v>
      </c>
      <c r="N26" s="2">
        <f>SUM(C26:M26)</f>
        <v>612</v>
      </c>
    </row>
    <row r="27" spans="1:14" x14ac:dyDescent="0.25">
      <c r="A27" s="22" t="s">
        <v>0</v>
      </c>
      <c r="B27" s="1"/>
      <c r="C27" s="11">
        <v>2.4509803921568629</v>
      </c>
      <c r="D27" s="11">
        <v>6.5359477124183014</v>
      </c>
      <c r="E27" s="11">
        <v>64.215686274509807</v>
      </c>
      <c r="F27" s="11">
        <v>0</v>
      </c>
      <c r="G27" s="11">
        <v>0.49019607843137253</v>
      </c>
      <c r="H27" s="11">
        <v>0.65359477124183007</v>
      </c>
      <c r="I27" s="11">
        <v>2.6143790849673203</v>
      </c>
      <c r="J27" s="11">
        <v>13.888888888888889</v>
      </c>
      <c r="K27" s="11">
        <v>4.0849673202614376</v>
      </c>
      <c r="L27" s="11">
        <v>4.738562091503268</v>
      </c>
      <c r="M27" s="11">
        <v>0.32679738562091504</v>
      </c>
      <c r="N27" s="2"/>
    </row>
    <row r="28" spans="1:14" x14ac:dyDescent="0.25">
      <c r="A28" s="22">
        <v>673</v>
      </c>
      <c r="B28" s="7" t="s">
        <v>28</v>
      </c>
      <c r="C28" s="2">
        <v>25</v>
      </c>
      <c r="D28" s="2">
        <v>50</v>
      </c>
      <c r="E28" s="2">
        <v>456</v>
      </c>
      <c r="F28" s="2">
        <v>38</v>
      </c>
      <c r="G28" s="2">
        <v>5</v>
      </c>
      <c r="H28" s="2">
        <v>0</v>
      </c>
      <c r="I28" s="2">
        <v>20</v>
      </c>
      <c r="J28" s="2">
        <v>64</v>
      </c>
      <c r="K28" s="2">
        <v>16</v>
      </c>
      <c r="L28" s="2">
        <v>9</v>
      </c>
      <c r="M28" s="2">
        <v>2</v>
      </c>
      <c r="N28" s="2">
        <f>SUM(C28:M28)</f>
        <v>685</v>
      </c>
    </row>
    <row r="29" spans="1:14" x14ac:dyDescent="0.25">
      <c r="A29" s="22" t="s">
        <v>0</v>
      </c>
      <c r="B29" s="1"/>
      <c r="C29" s="11">
        <v>3.6496350364963499</v>
      </c>
      <c r="D29" s="11">
        <v>7.2992700729926998</v>
      </c>
      <c r="E29" s="11">
        <v>66.569343065693431</v>
      </c>
      <c r="F29" s="11">
        <v>5.5474452554744529</v>
      </c>
      <c r="G29" s="11">
        <v>0.72992700729927007</v>
      </c>
      <c r="H29" s="11">
        <v>0</v>
      </c>
      <c r="I29" s="11">
        <v>2.9197080291970803</v>
      </c>
      <c r="J29" s="11">
        <v>9.3430656934306562</v>
      </c>
      <c r="K29" s="11">
        <v>2.335766423357664</v>
      </c>
      <c r="L29" s="11">
        <v>1.3138686131386861</v>
      </c>
      <c r="M29" s="11">
        <v>0.29197080291970801</v>
      </c>
      <c r="N29" s="2"/>
    </row>
    <row r="30" spans="1:14" ht="30" x14ac:dyDescent="0.25">
      <c r="A30" s="22">
        <v>674</v>
      </c>
      <c r="B30" s="8" t="s">
        <v>29</v>
      </c>
      <c r="C30" s="2">
        <v>48</v>
      </c>
      <c r="D30" s="2">
        <v>87</v>
      </c>
      <c r="E30" s="2">
        <v>579</v>
      </c>
      <c r="F30" s="2">
        <v>2</v>
      </c>
      <c r="G30" s="2">
        <v>2</v>
      </c>
      <c r="H30" s="2">
        <v>9</v>
      </c>
      <c r="I30" s="2">
        <v>22</v>
      </c>
      <c r="J30" s="2">
        <v>131</v>
      </c>
      <c r="K30" s="2">
        <v>34</v>
      </c>
      <c r="L30" s="2">
        <v>4</v>
      </c>
      <c r="M30" s="2">
        <v>1</v>
      </c>
      <c r="N30" s="2">
        <f>SUM(C30:M30)</f>
        <v>919</v>
      </c>
    </row>
    <row r="31" spans="1:14" x14ac:dyDescent="0.25">
      <c r="A31" s="22" t="s">
        <v>0</v>
      </c>
      <c r="B31" s="1"/>
      <c r="C31" s="11">
        <v>5.2230685527747553</v>
      </c>
      <c r="D31" s="11">
        <v>9.4668117519042436</v>
      </c>
      <c r="E31" s="11">
        <v>63.003264417845486</v>
      </c>
      <c r="F31" s="11">
        <v>0.2176278563656148</v>
      </c>
      <c r="G31" s="11">
        <v>0.2176278563656148</v>
      </c>
      <c r="H31" s="11">
        <v>0.97932535364526652</v>
      </c>
      <c r="I31" s="11">
        <v>2.3939064200217626</v>
      </c>
      <c r="J31" s="11">
        <v>14.254624591947771</v>
      </c>
      <c r="K31" s="11">
        <v>3.6996735582154514</v>
      </c>
      <c r="L31" s="11">
        <v>0.43525571273122959</v>
      </c>
      <c r="M31" s="11">
        <v>0.1088139281828074</v>
      </c>
      <c r="N31" s="3"/>
    </row>
    <row r="32" spans="1:14" ht="30" x14ac:dyDescent="0.25">
      <c r="A32" s="22">
        <v>675</v>
      </c>
      <c r="B32" s="7" t="s">
        <v>37</v>
      </c>
      <c r="C32" s="2">
        <v>4</v>
      </c>
      <c r="D32" s="2">
        <v>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f>SUM(C32:M32)</f>
        <v>11</v>
      </c>
    </row>
    <row r="33" spans="1:27" ht="48" customHeight="1" x14ac:dyDescent="0.25">
      <c r="A33" s="22" t="s">
        <v>0</v>
      </c>
      <c r="B33" s="1"/>
      <c r="C33" s="11">
        <v>36.363636363636367</v>
      </c>
      <c r="D33" s="11">
        <v>63.636363636363633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3"/>
      <c r="P33" s="4"/>
    </row>
    <row r="34" spans="1:27" x14ac:dyDescent="0.25">
      <c r="A34" s="22">
        <v>676</v>
      </c>
      <c r="B34" s="7" t="s">
        <v>30</v>
      </c>
      <c r="C34" s="2">
        <v>21</v>
      </c>
      <c r="D34" s="2">
        <v>21</v>
      </c>
      <c r="E34" s="2">
        <v>194</v>
      </c>
      <c r="F34" s="2">
        <v>0</v>
      </c>
      <c r="G34" s="2">
        <v>4</v>
      </c>
      <c r="H34" s="2">
        <v>3</v>
      </c>
      <c r="I34" s="2">
        <v>20</v>
      </c>
      <c r="J34" s="2">
        <v>44</v>
      </c>
      <c r="K34" s="2">
        <v>10</v>
      </c>
      <c r="L34" s="2">
        <v>22</v>
      </c>
      <c r="M34" s="2">
        <v>0</v>
      </c>
      <c r="N34" s="2">
        <f>SUM(C34:M34)</f>
        <v>339</v>
      </c>
    </row>
    <row r="35" spans="1:27" x14ac:dyDescent="0.25">
      <c r="A35" s="22" t="s">
        <v>0</v>
      </c>
      <c r="B35" s="1"/>
      <c r="C35" s="11">
        <v>6.1946902654867255</v>
      </c>
      <c r="D35" s="11">
        <v>6.1946902654867255</v>
      </c>
      <c r="E35" s="11">
        <v>57.227138643067846</v>
      </c>
      <c r="F35" s="11">
        <v>0</v>
      </c>
      <c r="G35" s="11">
        <v>1.1799410029498525</v>
      </c>
      <c r="H35" s="11">
        <v>0.88495575221238942</v>
      </c>
      <c r="I35" s="11">
        <v>5.8997050147492622</v>
      </c>
      <c r="J35" s="11">
        <v>12.979351032448378</v>
      </c>
      <c r="K35" s="11">
        <v>2.9498525073746311</v>
      </c>
      <c r="L35" s="11">
        <v>6.4896755162241888</v>
      </c>
      <c r="M35" s="11">
        <v>0</v>
      </c>
      <c r="N35" s="3"/>
    </row>
    <row r="36" spans="1:27" ht="30" x14ac:dyDescent="0.25">
      <c r="A36" s="22">
        <v>677</v>
      </c>
      <c r="B36" s="7" t="s">
        <v>38</v>
      </c>
      <c r="C36" s="2">
        <v>8</v>
      </c>
      <c r="D36" s="2">
        <v>10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">
        <f>SUM(C36:M36)</f>
        <v>19</v>
      </c>
    </row>
    <row r="37" spans="1:27" ht="66.75" customHeight="1" x14ac:dyDescent="0.25">
      <c r="A37" s="22" t="s">
        <v>0</v>
      </c>
      <c r="B37" s="1"/>
      <c r="C37" s="11">
        <v>42.105263157894733</v>
      </c>
      <c r="D37" s="11">
        <v>52.631578947368418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5.2631578947368416</v>
      </c>
      <c r="L37" s="11">
        <v>0</v>
      </c>
      <c r="M37" s="11">
        <v>0</v>
      </c>
      <c r="N37" s="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22">
        <v>678</v>
      </c>
      <c r="B38" s="7" t="s">
        <v>31</v>
      </c>
      <c r="C38" s="2">
        <v>8</v>
      </c>
      <c r="D38" s="2">
        <v>5</v>
      </c>
      <c r="E38" s="2">
        <v>22</v>
      </c>
      <c r="F38" s="2">
        <v>0</v>
      </c>
      <c r="G38" s="2">
        <v>0</v>
      </c>
      <c r="H38" s="2">
        <v>0</v>
      </c>
      <c r="I38" s="2">
        <v>2</v>
      </c>
      <c r="J38" s="2">
        <v>4</v>
      </c>
      <c r="K38" s="2">
        <v>2</v>
      </c>
      <c r="L38" s="2">
        <v>0</v>
      </c>
      <c r="M38" s="2">
        <v>0</v>
      </c>
      <c r="N38" s="2">
        <f>SUM(C38:M38)</f>
        <v>43</v>
      </c>
    </row>
    <row r="39" spans="1:27" x14ac:dyDescent="0.25">
      <c r="A39" s="22" t="s">
        <v>0</v>
      </c>
      <c r="B39" s="1"/>
      <c r="C39" s="11">
        <v>18.604651162790699</v>
      </c>
      <c r="D39" s="11">
        <v>11.627906976744185</v>
      </c>
      <c r="E39" s="11">
        <v>51.162790697674424</v>
      </c>
      <c r="F39" s="11">
        <v>0</v>
      </c>
      <c r="G39" s="11">
        <v>0</v>
      </c>
      <c r="H39" s="11">
        <v>0</v>
      </c>
      <c r="I39" s="11">
        <v>4.6511627906976747</v>
      </c>
      <c r="J39" s="11">
        <v>9.3023255813953494</v>
      </c>
      <c r="K39" s="11">
        <v>4.6511627906976747</v>
      </c>
      <c r="L39" s="11">
        <v>0</v>
      </c>
      <c r="M39" s="11">
        <v>0</v>
      </c>
      <c r="N39" s="2"/>
    </row>
    <row r="40" spans="1:27" x14ac:dyDescent="0.25">
      <c r="A40" s="22">
        <v>679</v>
      </c>
      <c r="B40" s="7" t="s">
        <v>32</v>
      </c>
      <c r="C40" s="2">
        <v>9</v>
      </c>
      <c r="D40" s="2">
        <v>8</v>
      </c>
      <c r="E40" s="2">
        <v>223</v>
      </c>
      <c r="F40" s="2">
        <v>12</v>
      </c>
      <c r="G40" s="2">
        <v>5</v>
      </c>
      <c r="H40" s="2">
        <v>1</v>
      </c>
      <c r="I40" s="2">
        <v>13</v>
      </c>
      <c r="J40" s="2">
        <v>45</v>
      </c>
      <c r="K40" s="2">
        <v>8</v>
      </c>
      <c r="L40" s="2">
        <v>18</v>
      </c>
      <c r="M40" s="2">
        <v>0</v>
      </c>
      <c r="N40" s="2">
        <f>SUM(C40:M40)</f>
        <v>342</v>
      </c>
    </row>
    <row r="41" spans="1:27" x14ac:dyDescent="0.25">
      <c r="A41" s="22" t="s">
        <v>0</v>
      </c>
      <c r="B41" s="1"/>
      <c r="C41" s="11">
        <v>2.6315789473684208</v>
      </c>
      <c r="D41" s="11">
        <v>2.3391812865497075</v>
      </c>
      <c r="E41" s="11">
        <v>65.204678362573105</v>
      </c>
      <c r="F41" s="11">
        <v>3.5087719298245612</v>
      </c>
      <c r="G41" s="11">
        <v>1.4619883040935671</v>
      </c>
      <c r="H41" s="11">
        <v>0.29239766081871343</v>
      </c>
      <c r="I41" s="11">
        <v>3.8011695906432745</v>
      </c>
      <c r="J41" s="11">
        <v>13.157894736842104</v>
      </c>
      <c r="K41" s="11">
        <v>2.3391812865497075</v>
      </c>
      <c r="L41" s="11">
        <v>5.2631578947368416</v>
      </c>
      <c r="M41" s="11">
        <v>0</v>
      </c>
      <c r="N41" s="2"/>
    </row>
    <row r="42" spans="1:27" ht="20.25" customHeight="1" x14ac:dyDescent="0.25">
      <c r="A42" s="22">
        <v>680</v>
      </c>
      <c r="B42" s="7" t="s">
        <v>33</v>
      </c>
      <c r="C42" s="2">
        <v>13</v>
      </c>
      <c r="D42" s="2">
        <v>24</v>
      </c>
      <c r="E42" s="2">
        <v>476</v>
      </c>
      <c r="F42" s="2">
        <v>1</v>
      </c>
      <c r="G42" s="2">
        <v>4</v>
      </c>
      <c r="H42" s="2">
        <v>5</v>
      </c>
      <c r="I42" s="2">
        <v>19</v>
      </c>
      <c r="J42" s="2">
        <v>93</v>
      </c>
      <c r="K42" s="2">
        <v>15</v>
      </c>
      <c r="L42" s="2">
        <v>28</v>
      </c>
      <c r="M42" s="2">
        <v>0</v>
      </c>
      <c r="N42" s="2">
        <f>SUM(C42:M42)</f>
        <v>678</v>
      </c>
    </row>
    <row r="43" spans="1:27" x14ac:dyDescent="0.25">
      <c r="A43" s="22" t="s">
        <v>0</v>
      </c>
      <c r="B43" s="1"/>
      <c r="C43" s="11">
        <v>1.9174041297935103</v>
      </c>
      <c r="D43" s="11">
        <v>3.5398230088495577</v>
      </c>
      <c r="E43" s="11">
        <v>70.206489675516224</v>
      </c>
      <c r="F43" s="11">
        <v>0.14749262536873156</v>
      </c>
      <c r="G43" s="11">
        <v>0.58997050147492625</v>
      </c>
      <c r="H43" s="11">
        <v>0.73746312684365778</v>
      </c>
      <c r="I43" s="11">
        <v>2.8023598820058995</v>
      </c>
      <c r="J43" s="11">
        <v>13.716814159292035</v>
      </c>
      <c r="K43" s="11">
        <v>2.2123893805309733</v>
      </c>
      <c r="L43" s="11">
        <v>4.1297935103244834</v>
      </c>
      <c r="M43" s="11">
        <v>0</v>
      </c>
      <c r="N43" s="2"/>
    </row>
    <row r="44" spans="1:27" ht="21" customHeight="1" x14ac:dyDescent="0.25">
      <c r="A44" s="22">
        <v>681</v>
      </c>
      <c r="B44" s="7" t="s">
        <v>34</v>
      </c>
      <c r="C44" s="2">
        <v>53</v>
      </c>
      <c r="D44" s="2">
        <v>101</v>
      </c>
      <c r="E44" s="2">
        <v>1026</v>
      </c>
      <c r="F44" s="2">
        <v>13</v>
      </c>
      <c r="G44" s="2">
        <v>4</v>
      </c>
      <c r="H44" s="2">
        <v>6</v>
      </c>
      <c r="I44" s="2">
        <v>28</v>
      </c>
      <c r="J44" s="2">
        <v>138</v>
      </c>
      <c r="K44" s="2">
        <v>45</v>
      </c>
      <c r="L44" s="2">
        <v>52</v>
      </c>
      <c r="M44" s="2">
        <v>3</v>
      </c>
      <c r="N44" s="2">
        <f>SUM(C44:M44)</f>
        <v>1469</v>
      </c>
    </row>
    <row r="45" spans="1:27" x14ac:dyDescent="0.25">
      <c r="A45" s="22" t="s">
        <v>0</v>
      </c>
      <c r="B45" s="2"/>
      <c r="C45" s="11">
        <v>3.6078965282505107</v>
      </c>
      <c r="D45" s="11">
        <v>6.8754254594962569</v>
      </c>
      <c r="E45" s="11">
        <v>69.843430905377815</v>
      </c>
      <c r="F45" s="11">
        <v>0.88495575221238942</v>
      </c>
      <c r="G45" s="11">
        <v>0.27229407760381208</v>
      </c>
      <c r="H45" s="11">
        <v>0.40844111640571817</v>
      </c>
      <c r="I45" s="11">
        <v>1.9060585432266848</v>
      </c>
      <c r="J45" s="11">
        <v>9.3941456773315188</v>
      </c>
      <c r="K45" s="11">
        <v>3.0633083730428861</v>
      </c>
      <c r="L45" s="11">
        <v>3.5398230088495577</v>
      </c>
      <c r="M45" s="11">
        <v>0.20422055820285909</v>
      </c>
      <c r="N45" s="2"/>
    </row>
    <row r="46" spans="1:27" x14ac:dyDescent="0.25">
      <c r="A46" s="22"/>
      <c r="B46" s="9" t="s">
        <v>35</v>
      </c>
      <c r="C46" s="2">
        <f>SUM(C2)+(C4)+(C6)+(C8)+(C10)+(C12)+(C14)+(C16)+(C18)+(C20)+(C22)+(C24)+(C26)+(C28)+(C30)+(C32)+(C34)+(C36)+(C38)+(C40)+(C42)+(C44)</f>
        <v>446</v>
      </c>
      <c r="D46" s="2">
        <f>SUM(D2)+(D4)+(D6)+(D8)+(D10)+(D12)+(D14)+(D16)+(D18)+(D20)+(D22)+(D24)+(D26)+(D28)+(D30)+(D32)+(D34)+(D36)+(D38)+(D40)+(D42)+(D44)</f>
        <v>635</v>
      </c>
      <c r="E46" s="2">
        <f>SUM(E2)+(E4)+(E6)+(E8)+(E10)+(E12)+(E14)+(E16)+(E18)+(E20)+(E22)+(E24)+(E26)+(E28)+(E30)+(E32)+(E34)+(E36)+(E38)+(E40)+(E42)+(E44)</f>
        <v>6252</v>
      </c>
      <c r="F46" s="2">
        <f>SUM(F2)+(F4)+(F6)+(F8)+(F10)+(F12)+(F14)+(F16)+(F18)+(F20)+(F22)+(F24)+(F26)+(F28)+(F30)+(F32)+(F34)+(F36)+(F38)+(F40)+(F42)+(F44)</f>
        <v>92</v>
      </c>
      <c r="G46" s="2"/>
      <c r="H46" s="2"/>
      <c r="I46" s="2"/>
      <c r="J46" s="2"/>
      <c r="K46" s="2"/>
      <c r="L46" s="2"/>
      <c r="M46" s="2"/>
      <c r="N46" s="2"/>
    </row>
    <row r="47" spans="1:27" x14ac:dyDescent="0.25">
      <c r="A47" s="22" t="s">
        <v>0</v>
      </c>
      <c r="B47" s="2"/>
      <c r="C47" s="14"/>
      <c r="D47" s="14"/>
      <c r="E47" s="14"/>
      <c r="F47" s="14"/>
      <c r="G47" s="2"/>
      <c r="H47" s="2"/>
      <c r="I47" s="2"/>
      <c r="J47" s="2"/>
      <c r="K47" s="2"/>
      <c r="L47" s="2"/>
      <c r="M47" s="2"/>
      <c r="N47" s="2"/>
    </row>
    <row r="48" spans="1:27" x14ac:dyDescent="0.25">
      <c r="A48" s="13"/>
      <c r="B48" s="12" t="s">
        <v>36</v>
      </c>
      <c r="C48" s="17">
        <f>SUM(C46+D46+E46+F46)</f>
        <v>7425</v>
      </c>
      <c r="D48" s="18"/>
      <c r="E48" s="18"/>
      <c r="F48" s="19"/>
      <c r="G48" s="13">
        <f t="shared" ref="G48:N48" si="0">SUM(G2)+(G4)+(G6)+(G8)+(G10)+(G12)+(G14)+(G16)+(G18)+(G20)+(G22)+(G24)+(G26)+(G28)+(G30)+(G32)+(G34)+(G36)+(G38)+(G40)+(G42)+(G44)</f>
        <v>52</v>
      </c>
      <c r="H48" s="2">
        <f t="shared" si="0"/>
        <v>37</v>
      </c>
      <c r="I48" s="2">
        <f t="shared" si="0"/>
        <v>278</v>
      </c>
      <c r="J48" s="2">
        <f t="shared" si="0"/>
        <v>1200</v>
      </c>
      <c r="K48" s="6">
        <f t="shared" si="0"/>
        <v>309</v>
      </c>
      <c r="L48" s="2">
        <f t="shared" si="0"/>
        <v>351</v>
      </c>
      <c r="M48" s="2">
        <f t="shared" si="0"/>
        <v>31</v>
      </c>
      <c r="N48" s="2">
        <f t="shared" si="0"/>
        <v>9683</v>
      </c>
    </row>
    <row r="49" spans="1:14" ht="11.25" customHeight="1" x14ac:dyDescent="0.25">
      <c r="A49" s="22" t="s">
        <v>0</v>
      </c>
      <c r="B49" s="15"/>
      <c r="C49" s="20">
        <f>C48/$N$48*100</f>
        <v>76.680780749767635</v>
      </c>
      <c r="D49" s="21"/>
      <c r="E49" s="21"/>
      <c r="F49" s="16"/>
      <c r="G49" s="16">
        <f t="shared" ref="G49:N49" si="1">G48/$N$48*100</f>
        <v>0.53702364969534233</v>
      </c>
      <c r="H49" s="11">
        <f t="shared" si="1"/>
        <v>0.38211298151399359</v>
      </c>
      <c r="I49" s="11">
        <f t="shared" si="1"/>
        <v>2.8710110502943302</v>
      </c>
      <c r="J49" s="11">
        <f t="shared" si="1"/>
        <v>12.3928534545079</v>
      </c>
      <c r="K49" s="11">
        <f t="shared" si="1"/>
        <v>3.1911597645357843</v>
      </c>
      <c r="L49" s="11">
        <f t="shared" si="1"/>
        <v>3.6249096354435606</v>
      </c>
      <c r="M49" s="11">
        <f t="shared" si="1"/>
        <v>0.32014871424145408</v>
      </c>
      <c r="N49" s="2">
        <f t="shared" si="1"/>
        <v>100</v>
      </c>
    </row>
    <row r="50" spans="1:14" x14ac:dyDescent="0.25">
      <c r="B50" s="10"/>
    </row>
    <row r="52" spans="1:14" x14ac:dyDescent="0.25">
      <c r="B52" s="10"/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Props1.xml><?xml version="1.0" encoding="utf-8"?>
<ds:datastoreItem xmlns:ds="http://schemas.openxmlformats.org/officeDocument/2006/customXml" ds:itemID="{F2DD45C8-B716-4BA9-8C75-F892D5BAD885}"/>
</file>

<file path=customXml/itemProps2.xml><?xml version="1.0" encoding="utf-8"?>
<ds:datastoreItem xmlns:ds="http://schemas.openxmlformats.org/officeDocument/2006/customXml" ds:itemID="{6CB62604-40C6-48BB-B56A-3D1E001ECA79}"/>
</file>

<file path=customXml/itemProps3.xml><?xml version="1.0" encoding="utf-8"?>
<ds:datastoreItem xmlns:ds="http://schemas.openxmlformats.org/officeDocument/2006/customXml" ds:itemID="{37ABE959-655E-49B2-8015-9DADF66D0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Blwyddyn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Blwyddyn 13 Hynt Disgyblion yn ol AAL 2024</dc:title>
  <dc:creator/>
  <cp:lastModifiedBy/>
  <dcterms:created xsi:type="dcterms:W3CDTF">2025-03-25T13:57:30Z</dcterms:created>
  <dcterms:modified xsi:type="dcterms:W3CDTF">2025-03-25T13:58:19Z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